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fondationclof.sharepoint.com/sites/GEDGlobale/Documents/ATELIERS/Clients vaisselle/Documents de contrôle/Documents modèles/2025_formulaire_cde/"/>
    </mc:Choice>
  </mc:AlternateContent>
  <xr:revisionPtr revIDLastSave="6" documentId="8_{35B333F3-4022-442D-BA6A-49D820338904}" xr6:coauthVersionLast="47" xr6:coauthVersionMax="47" xr10:uidLastSave="{85B1568C-E9FD-47DC-A6DF-AE5FEF026059}"/>
  <bookViews>
    <workbookView xWindow="-120" yWindow="-120" windowWidth="25440" windowHeight="15390" xr2:uid="{00000000-000D-0000-FFFF-FFFF00000000}"/>
  </bookViews>
  <sheets>
    <sheet name="Location_pour_imprimer" sheetId="1" r:id="rId1"/>
  </sheets>
  <definedNames>
    <definedName name="_xlnm.Print_Area" localSheetId="0">Location_pour_imprimer!$A$1:$P$160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6" i="1" l="1"/>
  <c r="M89" i="1"/>
  <c r="I89" i="1" s="1"/>
  <c r="L89" i="1"/>
  <c r="O89" i="1" s="1"/>
  <c r="P89" i="1" s="1"/>
  <c r="P28" i="1"/>
  <c r="M28" i="1"/>
  <c r="I28" i="1" s="1"/>
  <c r="L28" i="1"/>
  <c r="P138" i="1" l="1"/>
  <c r="M137" i="1"/>
  <c r="I137" i="1" s="1"/>
  <c r="L137" i="1"/>
  <c r="O137" i="1" s="1"/>
  <c r="P137" i="1" s="1"/>
  <c r="M136" i="1"/>
  <c r="I136" i="1" s="1"/>
  <c r="L136" i="1"/>
  <c r="O136" i="1" s="1"/>
  <c r="P136" i="1" s="1"/>
  <c r="M135" i="1"/>
  <c r="I135" i="1" s="1"/>
  <c r="L135" i="1"/>
  <c r="O135" i="1" s="1"/>
  <c r="P135" i="1" s="1"/>
  <c r="M134" i="1"/>
  <c r="I134" i="1" s="1"/>
  <c r="L134" i="1"/>
  <c r="O134" i="1" s="1"/>
  <c r="P134" i="1" s="1"/>
  <c r="P133" i="1"/>
  <c r="M132" i="1"/>
  <c r="I132" i="1" s="1"/>
  <c r="L132" i="1"/>
  <c r="O132" i="1" s="1"/>
  <c r="P132" i="1" s="1"/>
  <c r="P131" i="1"/>
  <c r="M130" i="1"/>
  <c r="I130" i="1" s="1"/>
  <c r="L130" i="1"/>
  <c r="O130" i="1" s="1"/>
  <c r="P130" i="1" s="1"/>
  <c r="M129" i="1"/>
  <c r="L129" i="1"/>
  <c r="O129" i="1" s="1"/>
  <c r="P129" i="1" s="1"/>
  <c r="M128" i="1"/>
  <c r="I128" i="1" s="1"/>
  <c r="L128" i="1"/>
  <c r="O128" i="1" s="1"/>
  <c r="P128" i="1" s="1"/>
  <c r="P127" i="1"/>
  <c r="M126" i="1"/>
  <c r="I126" i="1" s="1"/>
  <c r="L126" i="1"/>
  <c r="O126" i="1" s="1"/>
  <c r="P126" i="1" s="1"/>
  <c r="M125" i="1"/>
  <c r="I125" i="1" s="1"/>
  <c r="L125" i="1"/>
  <c r="O125" i="1" s="1"/>
  <c r="P125" i="1" s="1"/>
  <c r="M124" i="1"/>
  <c r="I124" i="1" s="1"/>
  <c r="L124" i="1"/>
  <c r="O124" i="1" s="1"/>
  <c r="P124" i="1" s="1"/>
  <c r="P123" i="1"/>
  <c r="M122" i="1"/>
  <c r="I122" i="1" s="1"/>
  <c r="L122" i="1"/>
  <c r="O122" i="1" s="1"/>
  <c r="P122" i="1" s="1"/>
  <c r="P121" i="1"/>
  <c r="M121" i="1"/>
  <c r="I121" i="1" s="1"/>
  <c r="L121" i="1"/>
  <c r="M120" i="1"/>
  <c r="I120" i="1" s="1"/>
  <c r="L120" i="1"/>
  <c r="O120" i="1" s="1"/>
  <c r="P120" i="1" s="1"/>
  <c r="M119" i="1"/>
  <c r="I119" i="1" s="1"/>
  <c r="L119" i="1"/>
  <c r="O119" i="1" s="1"/>
  <c r="P119" i="1" s="1"/>
  <c r="M118" i="1"/>
  <c r="I118" i="1" s="1"/>
  <c r="L118" i="1"/>
  <c r="O118" i="1" s="1"/>
  <c r="P118" i="1" s="1"/>
  <c r="M117" i="1"/>
  <c r="I117" i="1" s="1"/>
  <c r="L117" i="1"/>
  <c r="O117" i="1" s="1"/>
  <c r="P117" i="1" s="1"/>
  <c r="P116" i="1"/>
  <c r="M116" i="1"/>
  <c r="I116" i="1" s="1"/>
  <c r="L116" i="1"/>
  <c r="M115" i="1"/>
  <c r="I115" i="1" s="1"/>
  <c r="L115" i="1"/>
  <c r="O115" i="1" s="1"/>
  <c r="P115" i="1" s="1"/>
  <c r="M114" i="1"/>
  <c r="I114" i="1" s="1"/>
  <c r="L114" i="1"/>
  <c r="O114" i="1" s="1"/>
  <c r="P114" i="1" s="1"/>
  <c r="M113" i="1"/>
  <c r="I113" i="1" s="1"/>
  <c r="L113" i="1"/>
  <c r="O113" i="1" s="1"/>
  <c r="P113" i="1" s="1"/>
  <c r="P112" i="1"/>
  <c r="M112" i="1"/>
  <c r="I112" i="1" s="1"/>
  <c r="L112" i="1"/>
  <c r="M111" i="1"/>
  <c r="I111" i="1" s="1"/>
  <c r="L111" i="1"/>
  <c r="O111" i="1" s="1"/>
  <c r="P111" i="1" s="1"/>
  <c r="M110" i="1"/>
  <c r="I110" i="1" s="1"/>
  <c r="L110" i="1"/>
  <c r="O110" i="1" s="1"/>
  <c r="P110" i="1" s="1"/>
  <c r="M109" i="1"/>
  <c r="I109" i="1" s="1"/>
  <c r="L109" i="1"/>
  <c r="O109" i="1" s="1"/>
  <c r="P109" i="1" s="1"/>
  <c r="M108" i="1"/>
  <c r="I108" i="1" s="1"/>
  <c r="L108" i="1"/>
  <c r="O108" i="1" s="1"/>
  <c r="P108" i="1" s="1"/>
  <c r="M107" i="1"/>
  <c r="I107" i="1" s="1"/>
  <c r="L107" i="1"/>
  <c r="O107" i="1" s="1"/>
  <c r="P107" i="1" s="1"/>
  <c r="M106" i="1"/>
  <c r="I106" i="1" s="1"/>
  <c r="L106" i="1"/>
  <c r="O106" i="1" s="1"/>
  <c r="P106" i="1" s="1"/>
  <c r="P105" i="1"/>
  <c r="P104" i="1"/>
  <c r="P103" i="1"/>
  <c r="M102" i="1"/>
  <c r="I102" i="1" s="1"/>
  <c r="L102" i="1"/>
  <c r="O102" i="1" s="1"/>
  <c r="P102" i="1" s="1"/>
  <c r="M101" i="1"/>
  <c r="I101" i="1" s="1"/>
  <c r="L101" i="1"/>
  <c r="O101" i="1" s="1"/>
  <c r="P101" i="1" s="1"/>
  <c r="M100" i="1"/>
  <c r="I100" i="1" s="1"/>
  <c r="L100" i="1"/>
  <c r="O100" i="1" s="1"/>
  <c r="P100" i="1" s="1"/>
  <c r="P99" i="1"/>
  <c r="M99" i="1"/>
  <c r="I99" i="1" s="1"/>
  <c r="L99" i="1"/>
  <c r="P97" i="1"/>
  <c r="M97" i="1"/>
  <c r="I97" i="1" s="1"/>
  <c r="L97" i="1"/>
  <c r="P95" i="1"/>
  <c r="M95" i="1"/>
  <c r="I95" i="1" s="1"/>
  <c r="L95" i="1"/>
  <c r="M94" i="1"/>
  <c r="I94" i="1" s="1"/>
  <c r="L94" i="1"/>
  <c r="O94" i="1" s="1"/>
  <c r="P94" i="1" s="1"/>
  <c r="M93" i="1"/>
  <c r="I93" i="1" s="1"/>
  <c r="L93" i="1"/>
  <c r="O93" i="1" s="1"/>
  <c r="P93" i="1" s="1"/>
  <c r="M92" i="1"/>
  <c r="I92" i="1" s="1"/>
  <c r="L92" i="1"/>
  <c r="O92" i="1" s="1"/>
  <c r="P92" i="1" s="1"/>
  <c r="M91" i="1"/>
  <c r="I91" i="1" s="1"/>
  <c r="L91" i="1"/>
  <c r="O91" i="1" s="1"/>
  <c r="P91" i="1" s="1"/>
  <c r="M90" i="1"/>
  <c r="I90" i="1" s="1"/>
  <c r="L90" i="1"/>
  <c r="O90" i="1" s="1"/>
  <c r="P90" i="1" s="1"/>
  <c r="L87" i="1"/>
  <c r="L79" i="1"/>
  <c r="P78" i="1"/>
  <c r="M78" i="1"/>
  <c r="I78" i="1" s="1"/>
  <c r="L78" i="1"/>
  <c r="P77" i="1"/>
  <c r="M77" i="1"/>
  <c r="I77" i="1" s="1"/>
  <c r="L77" i="1"/>
  <c r="P76" i="1"/>
  <c r="M76" i="1"/>
  <c r="I76" i="1" s="1"/>
  <c r="L76" i="1"/>
  <c r="P75" i="1"/>
  <c r="M75" i="1"/>
  <c r="I75" i="1" s="1"/>
  <c r="L75" i="1"/>
  <c r="P74" i="1"/>
  <c r="M74" i="1"/>
  <c r="I74" i="1" s="1"/>
  <c r="L74" i="1"/>
  <c r="P73" i="1"/>
  <c r="M73" i="1"/>
  <c r="I73" i="1" s="1"/>
  <c r="L73" i="1"/>
  <c r="P72" i="1"/>
  <c r="M72" i="1"/>
  <c r="I72" i="1" s="1"/>
  <c r="L72" i="1"/>
  <c r="P71" i="1"/>
  <c r="M71" i="1"/>
  <c r="I71" i="1" s="1"/>
  <c r="L71" i="1"/>
  <c r="P70" i="1"/>
  <c r="M70" i="1"/>
  <c r="I70" i="1" s="1"/>
  <c r="L70" i="1"/>
  <c r="P69" i="1"/>
  <c r="M69" i="1"/>
  <c r="I69" i="1" s="1"/>
  <c r="L69" i="1"/>
  <c r="P68" i="1"/>
  <c r="M68" i="1"/>
  <c r="I68" i="1" s="1"/>
  <c r="L68" i="1"/>
  <c r="P67" i="1"/>
  <c r="M67" i="1"/>
  <c r="I67" i="1" s="1"/>
  <c r="L67" i="1"/>
  <c r="P66" i="1"/>
  <c r="M66" i="1"/>
  <c r="I66" i="1" s="1"/>
  <c r="L66" i="1"/>
  <c r="P65" i="1"/>
  <c r="M65" i="1"/>
  <c r="I65" i="1" s="1"/>
  <c r="L65" i="1"/>
  <c r="P64" i="1"/>
  <c r="M64" i="1"/>
  <c r="I64" i="1" s="1"/>
  <c r="L64" i="1"/>
  <c r="P63" i="1"/>
  <c r="M63" i="1"/>
  <c r="I63" i="1" s="1"/>
  <c r="L63" i="1"/>
  <c r="P62" i="1"/>
  <c r="M62" i="1"/>
  <c r="I62" i="1" s="1"/>
  <c r="L62" i="1"/>
  <c r="P61" i="1"/>
  <c r="M61" i="1"/>
  <c r="I61" i="1" s="1"/>
  <c r="L61" i="1"/>
  <c r="P60" i="1"/>
  <c r="M60" i="1"/>
  <c r="I60" i="1" s="1"/>
  <c r="L60" i="1"/>
  <c r="P59" i="1"/>
  <c r="M59" i="1"/>
  <c r="I59" i="1" s="1"/>
  <c r="L59" i="1"/>
  <c r="P58" i="1"/>
  <c r="M58" i="1"/>
  <c r="I58" i="1" s="1"/>
  <c r="L58" i="1"/>
  <c r="P57" i="1"/>
  <c r="M57" i="1"/>
  <c r="I57" i="1" s="1"/>
  <c r="L57" i="1"/>
  <c r="P56" i="1"/>
  <c r="M56" i="1"/>
  <c r="I56" i="1" s="1"/>
  <c r="L56" i="1"/>
  <c r="P55" i="1"/>
  <c r="M55" i="1"/>
  <c r="I55" i="1" s="1"/>
  <c r="L55" i="1"/>
  <c r="P54" i="1"/>
  <c r="M54" i="1"/>
  <c r="I54" i="1" s="1"/>
  <c r="L54" i="1"/>
  <c r="P53" i="1"/>
  <c r="M53" i="1"/>
  <c r="I53" i="1" s="1"/>
  <c r="L53" i="1"/>
  <c r="P52" i="1"/>
  <c r="M52" i="1"/>
  <c r="I52" i="1" s="1"/>
  <c r="L52" i="1"/>
  <c r="P51" i="1"/>
  <c r="M51" i="1"/>
  <c r="I51" i="1" s="1"/>
  <c r="L51" i="1"/>
  <c r="P50" i="1"/>
  <c r="M50" i="1"/>
  <c r="I50" i="1" s="1"/>
  <c r="L50" i="1"/>
  <c r="P49" i="1"/>
  <c r="M49" i="1"/>
  <c r="I49" i="1" s="1"/>
  <c r="L49" i="1"/>
  <c r="P48" i="1"/>
  <c r="M48" i="1"/>
  <c r="I48" i="1" s="1"/>
  <c r="L48" i="1"/>
  <c r="P47" i="1"/>
  <c r="M47" i="1"/>
  <c r="I47" i="1" s="1"/>
  <c r="L47" i="1"/>
  <c r="P46" i="1"/>
  <c r="M46" i="1"/>
  <c r="I46" i="1" s="1"/>
  <c r="L46" i="1"/>
  <c r="P45" i="1"/>
  <c r="M45" i="1"/>
  <c r="I45" i="1" s="1"/>
  <c r="L45" i="1"/>
  <c r="P44" i="1"/>
  <c r="P43" i="1"/>
  <c r="M43" i="1"/>
  <c r="I43" i="1" s="1"/>
  <c r="L43" i="1"/>
  <c r="P42" i="1"/>
  <c r="M42" i="1"/>
  <c r="I42" i="1" s="1"/>
  <c r="L42" i="1"/>
  <c r="P41" i="1"/>
  <c r="M41" i="1"/>
  <c r="I41" i="1" s="1"/>
  <c r="L41" i="1"/>
  <c r="P40" i="1"/>
  <c r="M40" i="1"/>
  <c r="I40" i="1" s="1"/>
  <c r="L40" i="1"/>
  <c r="P39" i="1"/>
  <c r="M39" i="1"/>
  <c r="I39" i="1" s="1"/>
  <c r="L39" i="1"/>
  <c r="P38" i="1"/>
  <c r="P37" i="1"/>
  <c r="P36" i="1"/>
  <c r="P35" i="1"/>
  <c r="P34" i="1"/>
  <c r="M34" i="1"/>
  <c r="I34" i="1" s="1"/>
  <c r="L34" i="1"/>
  <c r="P33" i="1"/>
  <c r="M33" i="1"/>
  <c r="I33" i="1" s="1"/>
  <c r="L33" i="1"/>
  <c r="P32" i="1"/>
  <c r="M32" i="1"/>
  <c r="I32" i="1" s="1"/>
  <c r="L32" i="1"/>
  <c r="P31" i="1"/>
  <c r="M31" i="1"/>
  <c r="I31" i="1" s="1"/>
  <c r="L31" i="1"/>
  <c r="P30" i="1"/>
  <c r="M30" i="1"/>
  <c r="I30" i="1" s="1"/>
  <c r="L30" i="1"/>
  <c r="P29" i="1"/>
  <c r="M29" i="1"/>
  <c r="I29" i="1" s="1"/>
  <c r="L29" i="1"/>
  <c r="P79" i="1" l="1"/>
  <c r="P87" i="1" s="1"/>
  <c r="P140" i="1" s="1"/>
</calcChain>
</file>

<file path=xl/sharedStrings.xml><?xml version="1.0" encoding="utf-8"?>
<sst xmlns="http://schemas.openxmlformats.org/spreadsheetml/2006/main" count="164" uniqueCount="151">
  <si>
    <t>Nom et prénom</t>
  </si>
  <si>
    <t>Heures d'ouverture des Ateliers :</t>
  </si>
  <si>
    <t>Société</t>
  </si>
  <si>
    <t>Lundi - jeudi : 8h00 - 12h00 / 13h30 - 17h00</t>
  </si>
  <si>
    <t>Adresse</t>
  </si>
  <si>
    <r>
      <t>le vendredi :   8h00 - 12h00 /</t>
    </r>
    <r>
      <rPr>
        <b/>
        <sz val="11"/>
        <color rgb="FF000000"/>
        <rFont val="Arial"/>
        <family val="2"/>
      </rPr>
      <t xml:space="preserve"> </t>
    </r>
    <r>
      <rPr>
        <b/>
        <sz val="11"/>
        <color rgb="FFFF0000"/>
        <rFont val="Arial"/>
        <family val="2"/>
      </rPr>
      <t>FERMÉ</t>
    </r>
  </si>
  <si>
    <t>Localité</t>
  </si>
  <si>
    <t>Tél.</t>
  </si>
  <si>
    <t xml:space="preserve">Pris en charge par le client : </t>
  </si>
  <si>
    <t>N° art. CF</t>
  </si>
  <si>
    <t>Désignation</t>
  </si>
  <si>
    <t>Pce/Stock
inventaire</t>
  </si>
  <si>
    <t>Pce / 
caisse</t>
  </si>
  <si>
    <t>Pces
com-mandées</t>
  </si>
  <si>
    <t>Pces retournées</t>
  </si>
  <si>
    <t>Pces retournées
SCELLÉ</t>
  </si>
  <si>
    <t>Manco</t>
  </si>
  <si>
    <t>Prix TTC / 
pce rempl.</t>
  </si>
  <si>
    <t>Prix / pce
rempl.</t>
  </si>
  <si>
    <t>Prix / pce
location</t>
  </si>
  <si>
    <t>Manco CHF</t>
  </si>
  <si>
    <t>Prix TTC / 
pce loc. + lavage</t>
  </si>
  <si>
    <t>TOTAL - TTC</t>
  </si>
  <si>
    <t>NOUVEAU ! - OBLIGATOIRE : les ARTICLES VAISSELLE doivent être rendus RINCÉS ! Merci</t>
  </si>
  <si>
    <t>Verres à vin "ballon"</t>
  </si>
  <si>
    <t>Verres à vin rouge haut</t>
  </si>
  <si>
    <t>Verres à bière</t>
  </si>
  <si>
    <t>Verres à cognac</t>
  </si>
  <si>
    <t>Verres à liqueur</t>
  </si>
  <si>
    <t>Verres à eau 2 dl</t>
  </si>
  <si>
    <t>Flûtes à champagne</t>
  </si>
  <si>
    <t>Plastique - Gobelet 3 dl</t>
  </si>
  <si>
    <t>Plastique - Gobelet 5 dl</t>
  </si>
  <si>
    <t>Plastique - Petit verre à vin sur pied</t>
  </si>
  <si>
    <t>Plastique - Grand verre à vin sur pied</t>
  </si>
  <si>
    <t>Cendriers</t>
  </si>
  <si>
    <t>Bols à soupe</t>
  </si>
  <si>
    <t>Assiettes plates Ø 23,5 cm</t>
  </si>
  <si>
    <t>Assiettes creuses Ø 22,5 cm</t>
  </si>
  <si>
    <t>Assiettes à dessert Ø 19,5 cm</t>
  </si>
  <si>
    <t>Assiettes plates Ø 28 cm</t>
  </si>
  <si>
    <t xml:space="preserve">Cuillères à soupe </t>
  </si>
  <si>
    <t>Couteaux</t>
  </si>
  <si>
    <t>Fourchettes</t>
  </si>
  <si>
    <t>Cuillères à café - dessert</t>
  </si>
  <si>
    <t>Tasses à café</t>
  </si>
  <si>
    <t>Sous-tasse</t>
  </si>
  <si>
    <t>Soupière 4 lt, inox</t>
  </si>
  <si>
    <t>Soupière 4 lt, alu</t>
  </si>
  <si>
    <t xml:space="preserve">Louche à soupe </t>
  </si>
  <si>
    <t>Plat ovale, grand</t>
  </si>
  <si>
    <t>Couvre-plat</t>
  </si>
  <si>
    <t xml:space="preserve">Saladier avec service </t>
  </si>
  <si>
    <t>Services à salade</t>
  </si>
  <si>
    <t>Grande louche</t>
  </si>
  <si>
    <t>Ecumoire</t>
  </si>
  <si>
    <t>Spatule plate</t>
  </si>
  <si>
    <t>Spatule sandwiches</t>
  </si>
  <si>
    <t>Seille alu</t>
  </si>
  <si>
    <t>Seille alu percée</t>
  </si>
  <si>
    <t>Pince à spaghettis</t>
  </si>
  <si>
    <t>Fouet</t>
  </si>
  <si>
    <t xml:space="preserve">Plateau rond service </t>
  </si>
  <si>
    <t>Plateau rectangle service</t>
  </si>
  <si>
    <t>Clip porte-verre</t>
  </si>
  <si>
    <t>Pince à saucisse</t>
  </si>
  <si>
    <t>Fourchettes à Bourguignonne</t>
  </si>
  <si>
    <t>Assiettes à Bourgui. plates, 26cm</t>
  </si>
  <si>
    <t>Fourchette à viande</t>
  </si>
  <si>
    <t>Couteau à viande</t>
  </si>
  <si>
    <t>Couteau à pain</t>
  </si>
  <si>
    <t>Planche à découper</t>
  </si>
  <si>
    <t>Seau à champagne</t>
  </si>
  <si>
    <t>Pot alu 3 lt</t>
  </si>
  <si>
    <t>Plat en inox</t>
  </si>
  <si>
    <t>A reporter</t>
  </si>
  <si>
    <t>Prix TTC / 
pce location</t>
  </si>
  <si>
    <t>Report</t>
  </si>
  <si>
    <t>ARTICLES DE LOCATION (chaudières - thermos - tables) - A RESTITUER PROPRE ! Merci</t>
  </si>
  <si>
    <t>Décapsuleur</t>
  </si>
  <si>
    <t>Tire-bouchon</t>
  </si>
  <si>
    <t>Grande écumoire</t>
  </si>
  <si>
    <t>Cahuet</t>
  </si>
  <si>
    <t>Cahuet percé</t>
  </si>
  <si>
    <t>Bouteille de gaz/le kg</t>
  </si>
  <si>
    <t xml:space="preserve">Marmite 40 l </t>
  </si>
  <si>
    <t xml:space="preserve">Marmite env. 50-60 l </t>
  </si>
  <si>
    <t>Marmite env. 80-100 l</t>
  </si>
  <si>
    <t>Marmite (romaine)</t>
  </si>
  <si>
    <t>Marmite inox 70 l</t>
  </si>
  <si>
    <t>Marmite inox 50 l</t>
  </si>
  <si>
    <t>Marmite inox 36 l</t>
  </si>
  <si>
    <t>Bidon aluminium</t>
  </si>
  <si>
    <t>Boille</t>
  </si>
  <si>
    <t>Broche (60 kg)</t>
  </si>
  <si>
    <t>Broche 1 rôti (5 kg) piles exclues</t>
  </si>
  <si>
    <t>Broche 2 rôtis (5 kg) piles exclues</t>
  </si>
  <si>
    <t>Broche 3 rôtis (5 kg) piles exclues</t>
  </si>
  <si>
    <t>Chaudière cuivre - 40 litres</t>
  </si>
  <si>
    <t>Chaudière cuivre - 50 litres</t>
  </si>
  <si>
    <t>Chaudière cuivre - 70 litres</t>
  </si>
  <si>
    <t>Chaudière cuivre - 150 litres</t>
  </si>
  <si>
    <t>Potence</t>
  </si>
  <si>
    <t>Potence 150 litres</t>
  </si>
  <si>
    <t>Caquelon-réchaud à Bourguignonne (pâte)</t>
  </si>
  <si>
    <t>Caquelon-réchaud à Bourguignonne (gaz)</t>
  </si>
  <si>
    <t>Thermos 2 litres</t>
  </si>
  <si>
    <t>Thermos 18 litres</t>
  </si>
  <si>
    <t>Thermos 36 litres</t>
  </si>
  <si>
    <t xml:space="preserve">Thermos Thermostat 20 litres </t>
  </si>
  <si>
    <t>Bassin plastique 28 l.</t>
  </si>
  <si>
    <t>Bassine en plastique 3 l.</t>
  </si>
  <si>
    <t>Evier Inox 1 plonge</t>
  </si>
  <si>
    <t>Evier Inox 2 plonges</t>
  </si>
  <si>
    <t>Linge</t>
  </si>
  <si>
    <t xml:space="preserve">Table et bancs 4 m (Fr. 3.50/m') </t>
  </si>
  <si>
    <t>Table de service en 4 m (Fr. 3.50/m')</t>
  </si>
  <si>
    <t>Table et bancs 2 m (Fr. 3.50/m')</t>
  </si>
  <si>
    <t>Table de service en 2 m (Fr. 3.50/m')</t>
  </si>
  <si>
    <t>Table haute 600 x 600 x 1100 mm</t>
  </si>
  <si>
    <t>Caisse à monnaie</t>
  </si>
  <si>
    <t>Bourse à monnaie</t>
  </si>
  <si>
    <t>Poche porte-bourse</t>
  </si>
  <si>
    <t>Support poubelle</t>
  </si>
  <si>
    <t>Livraison</t>
  </si>
  <si>
    <t>Conditions de location de notre vaisselle - par semaine de location</t>
  </si>
  <si>
    <t>- Celle-ci est mise à disposition et est retournée dans nos locaux à la "Rue de Vevey 230 à Bulle".</t>
  </si>
  <si>
    <r>
      <t xml:space="preserve">- Elle doit être rendue </t>
    </r>
    <r>
      <rPr>
        <b/>
        <u/>
        <sz val="11"/>
        <color rgb="FF000000"/>
        <rFont val="Arial"/>
        <family val="2"/>
      </rPr>
      <t>RINCÉE</t>
    </r>
    <r>
      <rPr>
        <b/>
        <sz val="11"/>
        <color rgb="FF000000"/>
        <rFont val="Arial"/>
        <family val="2"/>
      </rPr>
      <t>, exempte de reste de nourriture, au plus tard, le lundi suivant la manifestation. 
   Le locataire est responsable du matériel depuis sa prise en charge jusqu'à son retour.</t>
    </r>
  </si>
  <si>
    <t>- Les tables, bancs et tables hautes doivent nous être rendus sans aucune agraffe, punaise ou clous. 
  Toute remise en ordre ainsi que les éventuels dégâts sur ce mobilier vous seront facturés.</t>
  </si>
  <si>
    <t>Le soussigné reconnaît avoir reçu la marchandise indiquée sur le présent bulletin de</t>
  </si>
  <si>
    <t>livraison et accepte nos conditions de location.</t>
  </si>
  <si>
    <t>Bulle, le ______________________________</t>
  </si>
  <si>
    <t>Signature : _________________________</t>
  </si>
  <si>
    <r>
      <rPr>
        <b/>
        <sz val="10"/>
        <color rgb="FFFF0000"/>
        <rFont val="Arial"/>
        <family val="2"/>
      </rPr>
      <t>Informations importantes:</t>
    </r>
    <r>
      <rPr>
        <sz val="10"/>
        <color rgb="FF000000"/>
        <rFont val="Arial"/>
        <family val="2"/>
      </rPr>
      <t xml:space="preserve"> les quantités </t>
    </r>
    <r>
      <rPr>
        <i/>
        <sz val="10"/>
        <color rgb="FF000000"/>
        <rFont val="Arial"/>
        <family val="2"/>
      </rPr>
      <t>Stock Inventaires</t>
    </r>
    <r>
      <rPr>
        <sz val="10"/>
        <color rgb="FF000000"/>
        <rFont val="Arial"/>
        <family val="2"/>
      </rPr>
      <t xml:space="preserve"> sont communiquées à titre indicatif, il se peut que certains articles soient déjà réservés. 
Merci de nous contacter. </t>
    </r>
  </si>
  <si>
    <t>Les erreurs et réclamations doivent être signalées à réception de la marchandise</t>
  </si>
  <si>
    <t>Brûleur à gaz (extérieur)</t>
  </si>
  <si>
    <t>Brûleur à gaz (intérieur et intér./extér.) 7pces</t>
  </si>
  <si>
    <t>TOTAL TTC (TVA 8.1 % incluse)</t>
  </si>
  <si>
    <t>Tél. pour information : 026 919 60 13 (sauf les lundis)</t>
  </si>
  <si>
    <t>Spatule bois (différentes tailles)</t>
  </si>
  <si>
    <t>Facturation :</t>
  </si>
  <si>
    <r>
      <t xml:space="preserve">Toute réclamation doit nous être signalée </t>
    </r>
    <r>
      <rPr>
        <u/>
        <sz val="11"/>
        <color rgb="FF000000"/>
        <rFont val="Arial"/>
        <family val="2"/>
      </rPr>
      <t>au plus tard 10 jours</t>
    </r>
    <r>
      <rPr>
        <sz val="11"/>
        <color rgb="FF000000"/>
        <rFont val="Arial"/>
        <family val="2"/>
      </rPr>
      <t xml:space="preserve"> après la date de notre facture. Merci</t>
    </r>
  </si>
  <si>
    <t>Poids départ : ….........    Poids retour : …........</t>
  </si>
  <si>
    <t xml:space="preserve">COMMANDE : </t>
  </si>
  <si>
    <t xml:space="preserve">A la réception  - Rue de Vevey 230 à Bulle </t>
  </si>
  <si>
    <t xml:space="preserve">Prise en charge le : </t>
  </si>
  <si>
    <t>Sur notre parking, derrière les ateliers :</t>
  </si>
  <si>
    <t>merci de composer le 026 564 37 14 : nous vous servons !</t>
  </si>
  <si>
    <t>LOCATION VAISSELLE - MATERIEL</t>
  </si>
  <si>
    <t xml:space="preserve">Retour le : </t>
  </si>
  <si>
    <t>N°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</si>
</sst>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CHF-100C]&quot; &quot;* #,##0.00&quot; &quot;;&quot; &quot;[$CHF-100C]&quot; &quot;* &quot;-&quot;#,##0.00&quot; &quot;;&quot; &quot;[$CHF-100C]&quot; &quot;* &quot;-&quot;#&quot; &quot;;&quot; &quot;@&quot; &quot;"/>
    <numFmt numFmtId="165" formatCode="dd&quot;.&quot;mm&quot;.&quot;yyyy"/>
    <numFmt numFmtId="166" formatCode="0.0000"/>
  </numFmts>
  <fonts count="29" x14ac:knownFonts="1">
    <font>
      <sz val="11"/>
      <color rgb="FF000000"/>
      <name val="Calibri"/>
      <family val="2"/>
    </font>
    <font>
      <u/>
      <sz val="11"/>
      <color rgb="FF0000FF"/>
      <name val="Calibri"/>
      <family val="2"/>
    </font>
    <font>
      <sz val="10"/>
      <color rgb="FF000000"/>
      <name val="Arial"/>
      <family val="2"/>
    </font>
    <font>
      <b/>
      <sz val="20"/>
      <color rgb="FF000000"/>
      <name val="Arial"/>
      <family val="2"/>
    </font>
    <font>
      <sz val="11"/>
      <color rgb="FF000000"/>
      <name val="Arial"/>
      <family val="2"/>
    </font>
    <font>
      <b/>
      <sz val="18"/>
      <color rgb="FF000000"/>
      <name val="Arial"/>
      <family val="2"/>
    </font>
    <font>
      <b/>
      <u/>
      <sz val="22"/>
      <color rgb="FF000000"/>
      <name val="Arial"/>
      <family val="2"/>
    </font>
    <font>
      <b/>
      <sz val="11"/>
      <color rgb="FF000000"/>
      <name val="Arial"/>
      <family val="2"/>
    </font>
    <font>
      <b/>
      <u/>
      <sz val="12"/>
      <color rgb="FF000000"/>
      <name val="Arial"/>
      <family val="2"/>
    </font>
    <font>
      <b/>
      <sz val="12"/>
      <color rgb="FF000000"/>
      <name val="Arial"/>
      <family val="2"/>
    </font>
    <font>
      <sz val="12"/>
      <color rgb="FF000000"/>
      <name val="Arial"/>
      <family val="2"/>
    </font>
    <font>
      <b/>
      <sz val="11"/>
      <color rgb="FFFF0000"/>
      <name val="Arial"/>
      <family val="2"/>
    </font>
    <font>
      <b/>
      <u/>
      <sz val="11"/>
      <color rgb="FFFF0000"/>
      <name val="Arial"/>
      <family val="2"/>
    </font>
    <font>
      <u/>
      <sz val="11"/>
      <color rgb="FF0000FF"/>
      <name val="Arial"/>
      <family val="2"/>
    </font>
    <font>
      <sz val="11"/>
      <color rgb="FFFF0000"/>
      <name val="Arial"/>
      <family val="2"/>
    </font>
    <font>
      <b/>
      <sz val="10"/>
      <color rgb="FF000000"/>
      <name val="Avenir LT Std 35 Light"/>
      <family val="2"/>
    </font>
    <font>
      <sz val="10"/>
      <color rgb="FF000000"/>
      <name val="Avenir LT Std 35 Light"/>
      <family val="2"/>
    </font>
    <font>
      <sz val="11"/>
      <color rgb="FF000000"/>
      <name val="Avenir LT Std 35 Light"/>
      <family val="2"/>
    </font>
    <font>
      <b/>
      <sz val="11"/>
      <color rgb="FF000000"/>
      <name val="Avenir LT Std 35 Light"/>
      <family val="2"/>
    </font>
    <font>
      <b/>
      <sz val="10"/>
      <color rgb="FF000000"/>
      <name val="Arial"/>
      <family val="2"/>
    </font>
    <font>
      <b/>
      <i/>
      <sz val="9"/>
      <color rgb="FF808080"/>
      <name val="Arial"/>
      <family val="2"/>
    </font>
    <font>
      <b/>
      <sz val="9"/>
      <color rgb="FF000000"/>
      <name val="Arial"/>
      <family val="2"/>
    </font>
    <font>
      <b/>
      <sz val="8"/>
      <color rgb="FF000000"/>
      <name val="Arial"/>
      <family val="2"/>
    </font>
    <font>
      <i/>
      <sz val="11"/>
      <color rgb="FF808080"/>
      <name val="Arial"/>
      <family val="2"/>
    </font>
    <font>
      <b/>
      <i/>
      <u/>
      <sz val="14"/>
      <color rgb="FF000000"/>
      <name val="Arial"/>
      <family val="2"/>
    </font>
    <font>
      <b/>
      <u/>
      <sz val="11"/>
      <color rgb="FF000000"/>
      <name val="Arial"/>
      <family val="2"/>
    </font>
    <font>
      <b/>
      <sz val="10"/>
      <color rgb="FFFF0000"/>
      <name val="Arial"/>
      <family val="2"/>
    </font>
    <font>
      <i/>
      <sz val="10"/>
      <color rgb="FF000000"/>
      <name val="Arial"/>
      <family val="2"/>
    </font>
    <font>
      <u/>
      <sz val="11"/>
      <color rgb="FF000000"/>
      <name val="Arial"/>
      <family val="2"/>
    </font>
  </fonts>
  <fills count="1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E4DFEC"/>
        <bgColor rgb="FFE4DFEC"/>
      </patternFill>
    </fill>
    <fill>
      <patternFill patternType="solid">
        <fgColor rgb="FFDDEBF7"/>
        <bgColor rgb="FFDDEBF7"/>
      </patternFill>
    </fill>
    <fill>
      <patternFill patternType="solid">
        <fgColor rgb="FFEBF1DE"/>
        <bgColor rgb="FFEBF1DE"/>
      </patternFill>
    </fill>
    <fill>
      <patternFill patternType="solid">
        <fgColor rgb="FFF8CBAD"/>
        <bgColor rgb="FFF8CBAD"/>
      </patternFill>
    </fill>
    <fill>
      <patternFill patternType="solid">
        <fgColor rgb="FFDAEEF3"/>
        <bgColor rgb="FFDAEEF3"/>
      </patternFill>
    </fill>
    <fill>
      <patternFill patternType="solid">
        <fgColor rgb="FFDDDDDD"/>
        <bgColor rgb="FFDDDDDD"/>
      </patternFill>
    </fill>
    <fill>
      <patternFill patternType="solid">
        <fgColor theme="8" tint="0.79998168889431442"/>
        <bgColor rgb="FFDDEBF7"/>
      </patternFill>
    </fill>
    <fill>
      <patternFill patternType="solid">
        <fgColor theme="9" tint="0.79998168889431442"/>
        <bgColor rgb="FFDDEBF7"/>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rgb="FFFFFF00"/>
        <bgColor indexed="64"/>
      </patternFill>
    </fill>
  </fills>
  <borders count="3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thin">
        <color rgb="FF000000"/>
      </top>
      <bottom/>
      <diagonal/>
    </border>
    <border>
      <left/>
      <right style="medium">
        <color auto="1"/>
      </right>
      <top/>
      <bottom/>
      <diagonal/>
    </border>
    <border>
      <left style="medium">
        <color auto="1"/>
      </left>
      <right/>
      <top/>
      <bottom/>
      <diagonal/>
    </border>
    <border>
      <left style="thin">
        <color rgb="FF000000"/>
      </left>
      <right/>
      <top style="thin">
        <color rgb="FF000000"/>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60">
    <xf numFmtId="0" fontId="0" fillId="0" borderId="0" xfId="0"/>
    <xf numFmtId="0" fontId="2" fillId="0" borderId="0" xfId="0" applyFont="1" applyAlignment="1">
      <alignment horizontal="right"/>
    </xf>
    <xf numFmtId="0" fontId="3" fillId="0" borderId="0" xfId="0" applyFont="1" applyAlignment="1">
      <alignment horizontal="left" vertical="top"/>
    </xf>
    <xf numFmtId="0" fontId="3" fillId="2" borderId="0" xfId="0" applyFont="1" applyFill="1" applyAlignment="1">
      <alignment horizontal="left" vertical="top"/>
    </xf>
    <xf numFmtId="0" fontId="4" fillId="0" borderId="0" xfId="0" applyFont="1"/>
    <xf numFmtId="0" fontId="5" fillId="0" borderId="0" xfId="0" applyFont="1" applyAlignment="1">
      <alignment horizontal="center"/>
    </xf>
    <xf numFmtId="0" fontId="4" fillId="0" borderId="0" xfId="0" applyFont="1" applyAlignment="1">
      <alignment horizontal="center"/>
    </xf>
    <xf numFmtId="0" fontId="4" fillId="2" borderId="0" xfId="0" applyFont="1" applyFill="1"/>
    <xf numFmtId="0" fontId="4" fillId="0" borderId="0" xfId="0" applyFont="1" applyAlignment="1">
      <alignment horizontal="center" vertical="center"/>
    </xf>
    <xf numFmtId="0" fontId="4" fillId="0" borderId="0" xfId="0" applyFont="1" applyAlignment="1">
      <alignment horizontal="right"/>
    </xf>
    <xf numFmtId="0" fontId="4" fillId="0" borderId="1" xfId="0" applyFont="1" applyBorder="1"/>
    <xf numFmtId="0" fontId="4" fillId="0" borderId="1" xfId="0" applyFont="1" applyBorder="1" applyAlignment="1">
      <alignment horizontal="left"/>
    </xf>
    <xf numFmtId="0" fontId="4" fillId="0" borderId="1" xfId="0" applyFont="1" applyBorder="1" applyAlignment="1">
      <alignment horizontal="center"/>
    </xf>
    <xf numFmtId="0" fontId="7" fillId="2" borderId="2" xfId="0" applyFont="1" applyFill="1" applyBorder="1" applyAlignment="1">
      <alignment horizontal="center"/>
    </xf>
    <xf numFmtId="0" fontId="10" fillId="0" borderId="0" xfId="0" applyFont="1"/>
    <xf numFmtId="0" fontId="7" fillId="0" borderId="0" xfId="0" applyFont="1"/>
    <xf numFmtId="0" fontId="4" fillId="0" borderId="3" xfId="0" applyFont="1" applyBorder="1" applyAlignment="1">
      <alignment horizontal="left"/>
    </xf>
    <xf numFmtId="0" fontId="4" fillId="0" borderId="3" xfId="0" applyFont="1" applyBorder="1"/>
    <xf numFmtId="0" fontId="4" fillId="0" borderId="3" xfId="0" applyFont="1" applyBorder="1" applyAlignment="1">
      <alignment horizontal="center"/>
    </xf>
    <xf numFmtId="0" fontId="7" fillId="2" borderId="0" xfId="0" applyFont="1" applyFill="1"/>
    <xf numFmtId="0" fontId="4" fillId="0" borderId="0" xfId="0" applyFont="1" applyAlignment="1">
      <alignment horizontal="left"/>
    </xf>
    <xf numFmtId="0" fontId="7" fillId="0" borderId="0" xfId="0" applyFont="1" applyAlignment="1">
      <alignment horizontal="right"/>
    </xf>
    <xf numFmtId="49" fontId="4" fillId="0" borderId="1" xfId="0" applyNumberFormat="1" applyFont="1" applyBorder="1" applyAlignment="1">
      <alignment horizontal="left"/>
    </xf>
    <xf numFmtId="165" fontId="4" fillId="0" borderId="1" xfId="0" applyNumberFormat="1" applyFont="1" applyBorder="1" applyAlignment="1">
      <alignment horizontal="left"/>
    </xf>
    <xf numFmtId="0" fontId="13" fillId="0" borderId="0" xfId="2" applyFont="1"/>
    <xf numFmtId="0" fontId="14" fillId="2" borderId="0" xfId="0" applyFont="1" applyFill="1" applyAlignment="1">
      <alignment horizontal="right"/>
    </xf>
    <xf numFmtId="0" fontId="4" fillId="2" borderId="0" xfId="0" applyFont="1" applyFill="1" applyAlignment="1">
      <alignment horizontal="right"/>
    </xf>
    <xf numFmtId="0" fontId="4" fillId="2" borderId="0" xfId="0" applyFont="1" applyFill="1" applyAlignment="1">
      <alignment horizontal="center"/>
    </xf>
    <xf numFmtId="0" fontId="4" fillId="0" borderId="4" xfId="0" applyFont="1" applyBorder="1"/>
    <xf numFmtId="0" fontId="4" fillId="2" borderId="7" xfId="0" applyFont="1" applyFill="1" applyBorder="1"/>
    <xf numFmtId="0" fontId="2" fillId="0" borderId="0" xfId="0" applyFont="1"/>
    <xf numFmtId="0" fontId="19" fillId="0" borderId="8" xfId="0" applyFont="1" applyBorder="1" applyAlignment="1">
      <alignment horizontal="right" vertical="center"/>
    </xf>
    <xf numFmtId="0" fontId="19" fillId="0" borderId="14" xfId="0" applyFont="1" applyBorder="1" applyAlignment="1">
      <alignment horizontal="center" vertical="center"/>
    </xf>
    <xf numFmtId="0" fontId="20" fillId="2" borderId="14" xfId="0" applyFont="1" applyFill="1" applyBorder="1" applyAlignment="1">
      <alignment horizontal="center" vertical="center" wrapText="1"/>
    </xf>
    <xf numFmtId="0" fontId="21"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22" fillId="4" borderId="14"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2" borderId="15" xfId="0" applyFont="1" applyFill="1" applyBorder="1" applyAlignment="1">
      <alignment horizontal="center" vertical="center"/>
    </xf>
    <xf numFmtId="0" fontId="21" fillId="0" borderId="0" xfId="0" applyFont="1" applyAlignment="1">
      <alignment horizontal="center" vertical="center" wrapText="1"/>
    </xf>
    <xf numFmtId="0" fontId="4" fillId="2" borderId="2" xfId="0" applyFont="1" applyFill="1" applyBorder="1"/>
    <xf numFmtId="2" fontId="4" fillId="2" borderId="2" xfId="0" applyNumberFormat="1" applyFont="1" applyFill="1" applyBorder="1" applyAlignment="1">
      <alignment horizontal="right"/>
    </xf>
    <xf numFmtId="0" fontId="23" fillId="2" borderId="17" xfId="0" applyFont="1" applyFill="1" applyBorder="1"/>
    <xf numFmtId="0" fontId="4" fillId="2" borderId="17" xfId="0" applyFont="1" applyFill="1" applyBorder="1"/>
    <xf numFmtId="2" fontId="4" fillId="2" borderId="18" xfId="0" applyNumberFormat="1" applyFont="1" applyFill="1" applyBorder="1"/>
    <xf numFmtId="2" fontId="4" fillId="2" borderId="18" xfId="0" applyNumberFormat="1" applyFont="1" applyFill="1" applyBorder="1" applyAlignment="1">
      <alignment horizontal="right"/>
    </xf>
    <xf numFmtId="2" fontId="4" fillId="2" borderId="18" xfId="0" applyNumberFormat="1" applyFont="1" applyFill="1" applyBorder="1" applyAlignment="1">
      <alignment horizontal="center"/>
    </xf>
    <xf numFmtId="164" fontId="4" fillId="2" borderId="18" xfId="0" applyNumberFormat="1" applyFont="1" applyFill="1" applyBorder="1"/>
    <xf numFmtId="0" fontId="2"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165" fontId="4" fillId="2" borderId="0" xfId="0" applyNumberFormat="1" applyFont="1" applyFill="1"/>
    <xf numFmtId="166" fontId="2" fillId="2" borderId="2" xfId="0" applyNumberFormat="1" applyFont="1" applyFill="1" applyBorder="1" applyAlignment="1">
      <alignment horizontal="right"/>
    </xf>
    <xf numFmtId="0" fontId="2" fillId="2" borderId="20" xfId="0" applyFont="1" applyFill="1" applyBorder="1" applyAlignment="1">
      <alignment horizontal="right"/>
    </xf>
    <xf numFmtId="0" fontId="7" fillId="2" borderId="20" xfId="0" applyFont="1" applyFill="1" applyBorder="1"/>
    <xf numFmtId="0" fontId="4" fillId="2" borderId="20" xfId="0" applyFont="1" applyFill="1" applyBorder="1"/>
    <xf numFmtId="2" fontId="4" fillId="2" borderId="20" xfId="0" applyNumberFormat="1" applyFont="1" applyFill="1" applyBorder="1" applyAlignment="1">
      <alignment horizontal="right"/>
    </xf>
    <xf numFmtId="2" fontId="4" fillId="2" borderId="21" xfId="0" applyNumberFormat="1" applyFont="1" applyFill="1" applyBorder="1" applyAlignment="1">
      <alignment horizontal="right"/>
    </xf>
    <xf numFmtId="2" fontId="4" fillId="2" borderId="20" xfId="0" applyNumberFormat="1" applyFont="1" applyFill="1" applyBorder="1" applyAlignment="1">
      <alignment horizontal="center"/>
    </xf>
    <xf numFmtId="164" fontId="7" fillId="2" borderId="20" xfId="0" applyNumberFormat="1" applyFont="1" applyFill="1" applyBorder="1" applyAlignment="1">
      <alignment horizontal="center"/>
    </xf>
    <xf numFmtId="2" fontId="4" fillId="2" borderId="0" xfId="0" applyNumberFormat="1" applyFont="1" applyFill="1" applyAlignment="1">
      <alignment horizontal="right"/>
    </xf>
    <xf numFmtId="2" fontId="4" fillId="2" borderId="0" xfId="0" applyNumberFormat="1" applyFont="1" applyFill="1" applyAlignment="1">
      <alignment horizontal="center"/>
    </xf>
    <xf numFmtId="164" fontId="7" fillId="2" borderId="0" xfId="0" applyNumberFormat="1" applyFont="1" applyFill="1" applyAlignment="1">
      <alignment horizontal="center"/>
    </xf>
    <xf numFmtId="0" fontId="21" fillId="6" borderId="14" xfId="0" applyFont="1" applyFill="1" applyBorder="1" applyAlignment="1">
      <alignment horizontal="center" vertical="center" wrapText="1"/>
    </xf>
    <xf numFmtId="0" fontId="21" fillId="0" borderId="22" xfId="0" applyFont="1" applyBorder="1" applyAlignment="1">
      <alignment horizontal="center" vertical="center"/>
    </xf>
    <xf numFmtId="0" fontId="7" fillId="7" borderId="23" xfId="0" applyFont="1" applyFill="1" applyBorder="1" applyAlignment="1">
      <alignment horizontal="left"/>
    </xf>
    <xf numFmtId="0" fontId="4" fillId="7" borderId="24" xfId="0" applyFont="1" applyFill="1" applyBorder="1" applyAlignment="1">
      <alignment horizontal="left"/>
    </xf>
    <xf numFmtId="0" fontId="4" fillId="7" borderId="20" xfId="0" applyFont="1" applyFill="1" applyBorder="1"/>
    <xf numFmtId="2" fontId="4" fillId="7" borderId="20" xfId="0" applyNumberFormat="1" applyFont="1" applyFill="1" applyBorder="1" applyAlignment="1">
      <alignment horizontal="right"/>
    </xf>
    <xf numFmtId="2" fontId="4" fillId="7" borderId="20" xfId="0" applyNumberFormat="1" applyFont="1" applyFill="1" applyBorder="1" applyAlignment="1">
      <alignment horizontal="center"/>
    </xf>
    <xf numFmtId="164" fontId="7" fillId="7" borderId="25" xfId="0" applyNumberFormat="1" applyFont="1" applyFill="1" applyBorder="1" applyAlignment="1">
      <alignment horizontal="right"/>
    </xf>
    <xf numFmtId="0" fontId="7" fillId="2" borderId="7" xfId="0" applyFont="1" applyFill="1" applyBorder="1" applyAlignment="1">
      <alignment horizontal="left"/>
    </xf>
    <xf numFmtId="2" fontId="4" fillId="2" borderId="7" xfId="0" applyNumberFormat="1" applyFont="1" applyFill="1" applyBorder="1" applyAlignment="1">
      <alignment horizontal="right"/>
    </xf>
    <xf numFmtId="2" fontId="4" fillId="2" borderId="7" xfId="0" applyNumberFormat="1" applyFont="1" applyFill="1" applyBorder="1" applyAlignment="1">
      <alignment horizontal="center"/>
    </xf>
    <xf numFmtId="164" fontId="7" fillId="2" borderId="7" xfId="0" applyNumberFormat="1" applyFont="1" applyFill="1" applyBorder="1" applyAlignment="1">
      <alignment horizontal="center"/>
    </xf>
    <xf numFmtId="0" fontId="7" fillId="2" borderId="0" xfId="0" applyFont="1" applyFill="1" applyAlignment="1">
      <alignment horizontal="left"/>
    </xf>
    <xf numFmtId="164" fontId="7" fillId="2" borderId="0" xfId="0" applyNumberFormat="1" applyFont="1" applyFill="1" applyAlignment="1">
      <alignment horizontal="left" indent="1"/>
    </xf>
    <xf numFmtId="0" fontId="7" fillId="0" borderId="0" xfId="0" applyFont="1" applyAlignment="1">
      <alignment horizontal="left" vertical="center"/>
    </xf>
    <xf numFmtId="0" fontId="7" fillId="2" borderId="0" xfId="0" applyFont="1" applyFill="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2" borderId="26" xfId="0" applyFont="1" applyFill="1" applyBorder="1" applyAlignment="1">
      <alignment horizontal="left" vertical="center"/>
    </xf>
    <xf numFmtId="0" fontId="7" fillId="2" borderId="26" xfId="0" applyFont="1" applyFill="1" applyBorder="1" applyAlignment="1">
      <alignment horizontal="center" vertical="center"/>
    </xf>
    <xf numFmtId="0" fontId="21" fillId="2" borderId="0" xfId="0" applyFont="1" applyFill="1" applyAlignment="1">
      <alignment horizontal="left"/>
    </xf>
    <xf numFmtId="0" fontId="21" fillId="2" borderId="0" xfId="0" applyFont="1" applyFill="1" applyAlignment="1">
      <alignment horizontal="center"/>
    </xf>
    <xf numFmtId="0" fontId="19" fillId="0" borderId="0" xfId="0" applyFont="1"/>
    <xf numFmtId="0" fontId="2" fillId="0" borderId="0" xfId="0" applyFont="1" applyAlignment="1">
      <alignment horizontal="center"/>
    </xf>
    <xf numFmtId="0" fontId="4" fillId="10" borderId="2" xfId="0" applyFont="1" applyFill="1" applyBorder="1"/>
    <xf numFmtId="0" fontId="2" fillId="2" borderId="19" xfId="0" applyFont="1" applyFill="1" applyBorder="1" applyAlignment="1">
      <alignment horizontal="right"/>
    </xf>
    <xf numFmtId="0" fontId="7" fillId="2" borderId="19" xfId="0" applyFont="1" applyFill="1" applyBorder="1" applyAlignment="1">
      <alignment horizontal="left" vertical="center"/>
    </xf>
    <xf numFmtId="0" fontId="7" fillId="2" borderId="19" xfId="0" applyFont="1" applyFill="1" applyBorder="1" applyAlignment="1">
      <alignment horizontal="center" vertical="center" wrapText="1"/>
    </xf>
    <xf numFmtId="0" fontId="7" fillId="2" borderId="19" xfId="0" applyFont="1" applyFill="1" applyBorder="1" applyAlignment="1">
      <alignment horizontal="center" vertical="center"/>
    </xf>
    <xf numFmtId="164" fontId="7" fillId="2" borderId="19" xfId="0" applyNumberFormat="1" applyFont="1" applyFill="1" applyBorder="1" applyAlignment="1">
      <alignment horizontal="center" vertical="center"/>
    </xf>
    <xf numFmtId="0" fontId="4" fillId="2" borderId="21" xfId="0" applyFont="1" applyFill="1" applyBorder="1"/>
    <xf numFmtId="2" fontId="4" fillId="2" borderId="21" xfId="0" applyNumberFormat="1" applyFont="1" applyFill="1" applyBorder="1" applyAlignment="1">
      <alignment horizontal="center"/>
    </xf>
    <xf numFmtId="164" fontId="4" fillId="2" borderId="21" xfId="0" applyNumberFormat="1" applyFont="1" applyFill="1" applyBorder="1"/>
    <xf numFmtId="0" fontId="8" fillId="0" borderId="0" xfId="0" applyFont="1"/>
    <xf numFmtId="0" fontId="9" fillId="0" borderId="0" xfId="0" applyFont="1"/>
    <xf numFmtId="0" fontId="12" fillId="0" borderId="0" xfId="0" applyFont="1"/>
    <xf numFmtId="0" fontId="7" fillId="0" borderId="5" xfId="0" applyFont="1" applyBorder="1" applyAlignment="1">
      <alignment horizontal="left"/>
    </xf>
    <xf numFmtId="0" fontId="7" fillId="0" borderId="6" xfId="0" applyFont="1" applyBorder="1" applyAlignment="1">
      <alignment horizontal="left"/>
    </xf>
    <xf numFmtId="0" fontId="7" fillId="0" borderId="7" xfId="0" applyFont="1" applyBorder="1"/>
    <xf numFmtId="0" fontId="4" fillId="0" borderId="7" xfId="0" applyFont="1" applyBorder="1"/>
    <xf numFmtId="0" fontId="4" fillId="0" borderId="9" xfId="0" applyFont="1" applyBorder="1"/>
    <xf numFmtId="0" fontId="7" fillId="0" borderId="9" xfId="0" applyFont="1" applyBorder="1"/>
    <xf numFmtId="0" fontId="7" fillId="0" borderId="9" xfId="0" applyFont="1" applyBorder="1" applyAlignment="1">
      <alignment vertical="top" wrapText="1"/>
    </xf>
    <xf numFmtId="0" fontId="7" fillId="0" borderId="0" xfId="0" applyFont="1" applyAlignment="1">
      <alignment vertical="top"/>
    </xf>
    <xf numFmtId="0" fontId="7" fillId="0" borderId="9" xfId="0" applyFont="1" applyBorder="1" applyAlignment="1">
      <alignment vertical="top"/>
    </xf>
    <xf numFmtId="0" fontId="4" fillId="0" borderId="12" xfId="0" applyFont="1" applyBorder="1" applyAlignment="1">
      <alignment horizontal="left"/>
    </xf>
    <xf numFmtId="0" fontId="4" fillId="0" borderId="13" xfId="0" applyFont="1" applyBorder="1" applyAlignment="1">
      <alignment horizontal="left"/>
    </xf>
    <xf numFmtId="0" fontId="4" fillId="0" borderId="13" xfId="0" applyFont="1" applyBorder="1" applyAlignment="1">
      <alignment horizontal="right"/>
    </xf>
    <xf numFmtId="0" fontId="4" fillId="0" borderId="13" xfId="0" applyFont="1" applyBorder="1"/>
    <xf numFmtId="0" fontId="7" fillId="0" borderId="3" xfId="0" applyFont="1" applyBorder="1" applyAlignment="1">
      <alignment horizontal="left"/>
    </xf>
    <xf numFmtId="0" fontId="15" fillId="0" borderId="10" xfId="0" applyFont="1" applyBorder="1" applyAlignment="1">
      <alignment vertical="center"/>
    </xf>
    <xf numFmtId="0" fontId="16" fillId="0" borderId="7" xfId="0" applyFont="1" applyBorder="1" applyAlignment="1">
      <alignment horizontal="left"/>
    </xf>
    <xf numFmtId="0" fontId="16" fillId="0" borderId="7" xfId="0" applyFont="1" applyBorder="1"/>
    <xf numFmtId="0" fontId="17" fillId="0" borderId="7" xfId="0" applyFont="1" applyBorder="1"/>
    <xf numFmtId="0" fontId="17" fillId="0" borderId="11" xfId="0" applyFont="1" applyBorder="1"/>
    <xf numFmtId="0" fontId="17" fillId="0" borderId="0" xfId="0" applyFont="1" applyAlignment="1">
      <alignment horizontal="left"/>
    </xf>
    <xf numFmtId="0" fontId="4" fillId="11" borderId="2" xfId="0" applyFont="1" applyFill="1" applyBorder="1"/>
    <xf numFmtId="14" fontId="7" fillId="0" borderId="0" xfId="0" applyNumberFormat="1" applyFont="1"/>
    <xf numFmtId="14" fontId="4" fillId="0" borderId="0" xfId="0" applyNumberFormat="1" applyFont="1" applyAlignment="1">
      <alignment horizontal="left"/>
    </xf>
    <xf numFmtId="0" fontId="7" fillId="12" borderId="0" xfId="0" applyFont="1" applyFill="1"/>
    <xf numFmtId="0" fontId="4" fillId="14" borderId="0" xfId="0" applyFont="1" applyFill="1"/>
    <xf numFmtId="0" fontId="4" fillId="15" borderId="0" xfId="0" applyFont="1" applyFill="1"/>
    <xf numFmtId="0" fontId="4" fillId="13" borderId="0" xfId="0" applyFont="1" applyFill="1" applyAlignment="1">
      <alignment horizontal="left"/>
    </xf>
    <xf numFmtId="0" fontId="4" fillId="11" borderId="2" xfId="0" applyFont="1" applyFill="1" applyBorder="1" applyAlignment="1">
      <alignment horizontal="center"/>
    </xf>
    <xf numFmtId="0" fontId="17" fillId="0" borderId="27" xfId="0" applyFont="1" applyBorder="1" applyAlignment="1">
      <alignment horizontal="left"/>
    </xf>
    <xf numFmtId="0" fontId="7" fillId="2" borderId="2" xfId="0" applyFont="1" applyFill="1" applyBorder="1"/>
    <xf numFmtId="0" fontId="18" fillId="16" borderId="28" xfId="0" applyFont="1" applyFill="1" applyBorder="1" applyAlignment="1">
      <alignment vertical="center"/>
    </xf>
    <xf numFmtId="0" fontId="18" fillId="0" borderId="28" xfId="0" applyFont="1" applyBorder="1" applyAlignment="1">
      <alignment horizontal="left" vertical="top"/>
    </xf>
    <xf numFmtId="3" fontId="4" fillId="0" borderId="1" xfId="0" quotePrefix="1" applyNumberFormat="1" applyFont="1" applyBorder="1" applyAlignment="1">
      <alignment horizontal="left"/>
    </xf>
    <xf numFmtId="0" fontId="18" fillId="16" borderId="27" xfId="0" applyFont="1" applyFill="1" applyBorder="1" applyAlignment="1">
      <alignment vertical="center"/>
    </xf>
    <xf numFmtId="165" fontId="17" fillId="0" borderId="0" xfId="0" applyNumberFormat="1" applyFont="1" applyAlignment="1">
      <alignment horizontal="left"/>
    </xf>
    <xf numFmtId="0" fontId="18" fillId="16" borderId="0" xfId="0" applyFont="1" applyFill="1" applyAlignment="1">
      <alignment vertical="center"/>
    </xf>
    <xf numFmtId="0" fontId="18" fillId="0" borderId="28" xfId="0" applyFont="1" applyBorder="1" applyAlignment="1">
      <alignment vertical="center"/>
    </xf>
    <xf numFmtId="0" fontId="18" fillId="0" borderId="0" xfId="0" applyFont="1" applyAlignment="1">
      <alignment vertical="center"/>
    </xf>
    <xf numFmtId="0" fontId="18" fillId="0" borderId="27" xfId="0" applyFont="1" applyBorder="1" applyAlignment="1">
      <alignment vertical="center"/>
    </xf>
    <xf numFmtId="0" fontId="7" fillId="9" borderId="2" xfId="0" applyFont="1" applyFill="1" applyBorder="1" applyAlignment="1">
      <alignment horizontal="left" vertical="center" wrapText="1"/>
    </xf>
    <xf numFmtId="0" fontId="2" fillId="0" borderId="0" xfId="0" applyFont="1" applyAlignment="1">
      <alignment horizontal="left" wrapText="1"/>
    </xf>
    <xf numFmtId="0" fontId="9" fillId="6" borderId="2" xfId="0" applyFont="1" applyFill="1" applyBorder="1" applyAlignment="1">
      <alignment horizontal="center" vertical="center"/>
    </xf>
    <xf numFmtId="0" fontId="0" fillId="2" borderId="0" xfId="0" applyFill="1"/>
    <xf numFmtId="0" fontId="24" fillId="0" borderId="0" xfId="0" applyFont="1" applyAlignment="1">
      <alignment horizontal="left"/>
    </xf>
    <xf numFmtId="0" fontId="7" fillId="0" borderId="0" xfId="0" applyFont="1" applyAlignment="1">
      <alignment horizontal="left" vertical="center"/>
    </xf>
    <xf numFmtId="0" fontId="7" fillId="8" borderId="0" xfId="0" applyFont="1" applyFill="1" applyAlignment="1">
      <alignment horizontal="left" vertical="center" wrapText="1"/>
    </xf>
    <xf numFmtId="0" fontId="23" fillId="2" borderId="19" xfId="0" applyFont="1" applyFill="1" applyBorder="1" applyAlignment="1">
      <alignment horizontal="center" vertical="center"/>
    </xf>
    <xf numFmtId="0" fontId="23" fillId="2" borderId="18" xfId="0" applyFont="1" applyFill="1" applyBorder="1" applyAlignment="1">
      <alignment horizontal="center" vertical="center"/>
    </xf>
    <xf numFmtId="0" fontId="4" fillId="13" borderId="0" xfId="0" applyFont="1" applyFill="1" applyAlignment="1">
      <alignment horizontal="left" vertical="top" wrapText="1"/>
    </xf>
    <xf numFmtId="0" fontId="4" fillId="13" borderId="0" xfId="0" applyFont="1" applyFill="1" applyAlignment="1">
      <alignment horizontal="left" vertical="top"/>
    </xf>
    <xf numFmtId="0" fontId="4" fillId="2" borderId="29" xfId="0" applyFont="1" applyFill="1" applyBorder="1" applyAlignment="1">
      <alignment horizontal="center"/>
    </xf>
    <xf numFmtId="0" fontId="4" fillId="2" borderId="3" xfId="0" applyFont="1" applyFill="1" applyBorder="1" applyAlignment="1">
      <alignment horizontal="center"/>
    </xf>
    <xf numFmtId="0" fontId="4" fillId="2" borderId="17" xfId="0" applyFont="1" applyFill="1" applyBorder="1" applyAlignment="1">
      <alignment horizontal="center"/>
    </xf>
    <xf numFmtId="0" fontId="6" fillId="0" borderId="0" xfId="0" applyFont="1" applyAlignment="1">
      <alignment horizontal="center"/>
    </xf>
    <xf numFmtId="0" fontId="1" fillId="0" borderId="0" xfId="2" applyAlignment="1">
      <alignment horizontal="center" vertical="center"/>
    </xf>
    <xf numFmtId="0" fontId="7" fillId="3" borderId="8" xfId="0" applyFont="1" applyFill="1" applyBorder="1" applyAlignment="1">
      <alignment horizontal="left"/>
    </xf>
    <xf numFmtId="0" fontId="9" fillId="5" borderId="16" xfId="0" applyFont="1" applyFill="1" applyBorder="1" applyAlignment="1">
      <alignment horizontal="center" vertical="center"/>
    </xf>
    <xf numFmtId="0" fontId="18" fillId="17" borderId="28" xfId="0" applyFont="1" applyFill="1" applyBorder="1" applyAlignment="1">
      <alignment horizontal="center" vertical="center"/>
    </xf>
    <xf numFmtId="0" fontId="18" fillId="17" borderId="0" xfId="0" applyFont="1" applyFill="1" applyAlignment="1">
      <alignment horizontal="center" vertical="center"/>
    </xf>
    <xf numFmtId="0" fontId="18" fillId="17" borderId="27" xfId="0" applyFont="1" applyFill="1" applyBorder="1" applyAlignment="1">
      <alignment horizontal="center" vertical="center"/>
    </xf>
  </cellXfs>
  <cellStyles count="3">
    <cellStyle name="Hyperlink" xfId="1" xr:uid="{00000000-0005-0000-0000-000000000000}"/>
    <cellStyle name="Lien hypertexte" xfId="2" xr:uid="{00000000-0005-0000-0000-000001000000}"/>
    <cellStyle name="Normal" xfId="0" builtinId="0" customBuiltin="1"/>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29992</xdr:rowOff>
    </xdr:from>
    <xdr:ext cx="9250326" cy="999119"/>
    <xdr:pic>
      <xdr:nvPicPr>
        <xdr:cNvPr id="2" name="Image 6">
          <a:extLst>
            <a:ext uri="{FF2B5EF4-FFF2-40B4-BE49-F238E27FC236}">
              <a16:creationId xmlns:a16="http://schemas.microsoft.com/office/drawing/2014/main" id="{1829A0C4-F94B-8C09-C6B0-A22017A345AC}"/>
            </a:ext>
          </a:extLst>
        </xdr:cNvPr>
        <xdr:cNvPicPr>
          <a:picLocks noChangeAspect="1"/>
        </xdr:cNvPicPr>
      </xdr:nvPicPr>
      <xdr:blipFill>
        <a:blip xmlns:r="http://schemas.openxmlformats.org/officeDocument/2006/relationships" r:embed="rId1"/>
        <a:srcRect b="10400"/>
        <a:stretch>
          <a:fillRect/>
        </a:stretch>
      </xdr:blipFill>
      <xdr:spPr>
        <a:xfrm>
          <a:off x="85725" y="29992"/>
          <a:ext cx="9250326" cy="999119"/>
        </a:xfrm>
        <a:prstGeom prst="rect">
          <a:avLst/>
        </a:prstGeom>
        <a:noFill/>
        <a:ln cap="flat">
          <a:noFill/>
        </a:ln>
      </xdr:spPr>
    </xdr:pic>
    <xdr:clientData/>
  </xdr:oneCellAnchor>
  <xdr:oneCellAnchor>
    <xdr:from>
      <xdr:col>0</xdr:col>
      <xdr:colOff>152403</xdr:colOff>
      <xdr:row>0</xdr:row>
      <xdr:rowOff>0</xdr:rowOff>
    </xdr:from>
    <xdr:ext cx="1784341" cy="994620"/>
    <xdr:pic>
      <xdr:nvPicPr>
        <xdr:cNvPr id="3" name="Image 5">
          <a:extLst>
            <a:ext uri="{FF2B5EF4-FFF2-40B4-BE49-F238E27FC236}">
              <a16:creationId xmlns:a16="http://schemas.microsoft.com/office/drawing/2014/main" id="{467C1557-B889-079D-D53F-AB2C3979ADC7}"/>
            </a:ext>
          </a:extLst>
        </xdr:cNvPr>
        <xdr:cNvPicPr>
          <a:picLocks noChangeAspect="1"/>
        </xdr:cNvPicPr>
      </xdr:nvPicPr>
      <xdr:blipFill>
        <a:blip xmlns:r="http://schemas.openxmlformats.org/officeDocument/2006/relationships" r:embed="rId2"/>
        <a:stretch>
          <a:fillRect/>
        </a:stretch>
      </xdr:blipFill>
      <xdr:spPr>
        <a:xfrm>
          <a:off x="152403" y="0"/>
          <a:ext cx="1784341" cy="994620"/>
        </a:xfrm>
        <a:prstGeom prst="rect">
          <a:avLst/>
        </a:prstGeom>
        <a:noFill/>
        <a:ln cap="flat">
          <a:noFill/>
        </a:ln>
      </xdr:spPr>
    </xdr:pic>
    <xdr:clientData/>
  </xdr:oneCellAnchor>
  <xdr:oneCellAnchor>
    <xdr:from>
      <xdr:col>1</xdr:col>
      <xdr:colOff>1409703</xdr:colOff>
      <xdr:row>80</xdr:row>
      <xdr:rowOff>171450</xdr:rowOff>
    </xdr:from>
    <xdr:ext cx="7886700" cy="821643"/>
    <xdr:pic>
      <xdr:nvPicPr>
        <xdr:cNvPr id="6" name="Image 9">
          <a:extLst>
            <a:ext uri="{FF2B5EF4-FFF2-40B4-BE49-F238E27FC236}">
              <a16:creationId xmlns:a16="http://schemas.microsoft.com/office/drawing/2014/main" id="{A97B7160-862C-4A75-E73A-04AC439F9FA7}"/>
            </a:ext>
          </a:extLst>
        </xdr:cNvPr>
        <xdr:cNvPicPr>
          <a:picLocks noChangeAspect="1"/>
        </xdr:cNvPicPr>
      </xdr:nvPicPr>
      <xdr:blipFill>
        <a:blip xmlns:r="http://schemas.openxmlformats.org/officeDocument/2006/relationships" r:embed="rId1"/>
        <a:srcRect b="10400"/>
        <a:stretch>
          <a:fillRect/>
        </a:stretch>
      </xdr:blipFill>
      <xdr:spPr>
        <a:xfrm>
          <a:off x="2162178" y="15544800"/>
          <a:ext cx="7886700" cy="821643"/>
        </a:xfrm>
        <a:prstGeom prst="rect">
          <a:avLst/>
        </a:prstGeom>
        <a:noFill/>
        <a:ln cap="flat">
          <a:noFill/>
        </a:ln>
      </xdr:spPr>
    </xdr:pic>
    <xdr:clientData/>
  </xdr:oneCellAnchor>
  <xdr:oneCellAnchor>
    <xdr:from>
      <xdr:col>14</xdr:col>
      <xdr:colOff>628650</xdr:colOff>
      <xdr:row>18</xdr:row>
      <xdr:rowOff>0</xdr:rowOff>
    </xdr:from>
    <xdr:ext cx="219071" cy="152403"/>
    <xdr:sp macro="" textlink="">
      <xdr:nvSpPr>
        <xdr:cNvPr id="4" name="Rectangle 2">
          <a:extLst>
            <a:ext uri="{FF2B5EF4-FFF2-40B4-BE49-F238E27FC236}">
              <a16:creationId xmlns:a16="http://schemas.microsoft.com/office/drawing/2014/main" id="{352BE3B1-FF4C-4BAA-AECE-BE1C30F459D0}"/>
            </a:ext>
          </a:extLst>
        </xdr:cNvPr>
        <xdr:cNvSpPr/>
      </xdr:nvSpPr>
      <xdr:spPr>
        <a:xfrm>
          <a:off x="8515350" y="3171825"/>
          <a:ext cx="219071" cy="152403"/>
        </a:xfrm>
        <a:prstGeom prst="rect">
          <a:avLst/>
        </a:prstGeom>
        <a:solidFill>
          <a:schemeClr val="accent2"/>
        </a:solidFill>
        <a:ln w="25402" cap="flat">
          <a:solidFill>
            <a:srgbClr val="000000"/>
          </a:solidFill>
          <a:prstDash val="solid"/>
          <a:miter/>
        </a:ln>
        <a:effectLst>
          <a:outerShdw dist="38103" algn="tl">
            <a:srgbClr val="000000">
              <a:alpha val="40000"/>
            </a:srgbClr>
          </a:outerShdw>
        </a:effectLst>
      </xdr:spPr>
      <xdr:txBody>
        <a:bodyPr vert="horz" wrap="square" lIns="91440" tIns="45720" rIns="91440" bIns="45720" anchor="t" anchorCtr="0" compatLnSpc="0">
          <a:noAutofit/>
        </a:bodyPr>
        <a:lstStyle/>
        <a:p>
          <a:pPr marL="0" marR="0" lvl="0" indent="0" algn="l"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CH" sz="1100" b="0" i="0" u="none" strike="noStrike" kern="0" cap="none" spc="0" baseline="0">
            <a:solidFill>
              <a:srgbClr val="000000"/>
            </a:solidFill>
            <a:uFillTx/>
            <a:latin typeface="Calibri"/>
          </a:endParaRPr>
        </a:p>
      </xdr:txBody>
    </xdr:sp>
    <xdr:clientData/>
  </xdr:one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60"/>
  <sheetViews>
    <sheetView tabSelected="1" topLeftCell="A107" zoomScaleNormal="100" workbookViewId="0">
      <selection activeCell="T93" sqref="T93"/>
    </sheetView>
  </sheetViews>
  <sheetFormatPr baseColWidth="10" defaultColWidth="11.42578125" defaultRowHeight="14.25" x14ac:dyDescent="0.2"/>
  <cols>
    <col min="1" max="1" width="11.28515625" style="1" customWidth="1"/>
    <col min="2" max="2" width="43.85546875" style="4" bestFit="1" customWidth="1"/>
    <col min="3" max="3" width="9.28515625" style="7" bestFit="1" customWidth="1"/>
    <col min="4" max="4" width="6.7109375" style="4" customWidth="1"/>
    <col min="5" max="5" width="8.5703125" style="4" customWidth="1"/>
    <col min="6" max="6" width="9.85546875" style="4" customWidth="1"/>
    <col min="7" max="7" width="10.85546875" style="4" customWidth="1"/>
    <col min="8" max="8" width="7.42578125" style="4" customWidth="1"/>
    <col min="9" max="9" width="10.42578125" style="4" customWidth="1"/>
    <col min="10" max="10" width="8.7109375" style="4" hidden="1" customWidth="1"/>
    <col min="11" max="13" width="8.28515625" style="4" hidden="1" customWidth="1"/>
    <col min="14" max="14" width="7.42578125" style="4" hidden="1" customWidth="1"/>
    <col min="15" max="15" width="11.5703125" style="6" customWidth="1"/>
    <col min="16" max="16" width="18" style="4" customWidth="1"/>
    <col min="17" max="19" width="11.42578125" style="4" customWidth="1"/>
    <col min="20" max="20" width="15.140625" style="4" bestFit="1" customWidth="1"/>
    <col min="21" max="21" width="11.42578125" style="4" customWidth="1"/>
    <col min="22" max="16384" width="11.42578125" style="4"/>
  </cols>
  <sheetData>
    <row r="1" spans="1:17" ht="26.25" x14ac:dyDescent="0.35">
      <c r="B1" s="2"/>
      <c r="C1" s="3"/>
      <c r="J1" s="5"/>
      <c r="K1" s="5"/>
      <c r="L1" s="5"/>
      <c r="M1" s="5"/>
    </row>
    <row r="2" spans="1:17" ht="26.25" x14ac:dyDescent="0.35">
      <c r="B2" s="2"/>
      <c r="C2" s="3"/>
      <c r="J2" s="5"/>
      <c r="K2" s="5"/>
      <c r="L2" s="5"/>
      <c r="M2" s="5"/>
    </row>
    <row r="3" spans="1:17" ht="13.5" customHeight="1" x14ac:dyDescent="0.2">
      <c r="H3" s="8"/>
      <c r="I3" s="8"/>
    </row>
    <row r="5" spans="1:17" ht="7.15" customHeight="1" x14ac:dyDescent="0.2"/>
    <row r="6" spans="1:17" ht="24" customHeight="1" x14ac:dyDescent="0.4">
      <c r="A6" s="153" t="s">
        <v>148</v>
      </c>
      <c r="B6" s="153"/>
      <c r="C6" s="153"/>
      <c r="D6" s="153"/>
      <c r="E6" s="153"/>
      <c r="F6" s="153"/>
      <c r="G6" s="153"/>
      <c r="H6" s="153"/>
      <c r="I6" s="153"/>
      <c r="J6" s="153"/>
      <c r="K6" s="153"/>
      <c r="L6" s="153"/>
      <c r="M6" s="153"/>
      <c r="N6" s="153"/>
      <c r="O6" s="153"/>
      <c r="P6" s="153"/>
    </row>
    <row r="7" spans="1:17" ht="15" x14ac:dyDescent="0.25">
      <c r="F7" s="6"/>
      <c r="G7" s="9" t="s">
        <v>0</v>
      </c>
      <c r="H7" s="10"/>
      <c r="J7" s="10"/>
      <c r="K7" s="10"/>
      <c r="L7" s="10"/>
      <c r="M7" s="10"/>
      <c r="N7" s="11"/>
      <c r="O7" s="12"/>
      <c r="P7" s="13" t="s">
        <v>150</v>
      </c>
      <c r="Q7" s="7"/>
    </row>
    <row r="8" spans="1:17" ht="15.75" x14ac:dyDescent="0.25">
      <c r="B8" s="97" t="s">
        <v>1</v>
      </c>
      <c r="C8" s="98"/>
      <c r="D8" s="14"/>
      <c r="F8" s="6"/>
      <c r="G8" s="9" t="s">
        <v>2</v>
      </c>
      <c r="H8" s="121"/>
      <c r="I8" s="16"/>
      <c r="J8" s="17"/>
      <c r="K8" s="17"/>
      <c r="L8" s="17"/>
      <c r="M8" s="17"/>
      <c r="N8" s="16"/>
      <c r="O8" s="18"/>
    </row>
    <row r="9" spans="1:17" ht="15.6" customHeight="1" x14ac:dyDescent="0.25">
      <c r="B9" s="4" t="s">
        <v>3</v>
      </c>
      <c r="C9" s="98"/>
      <c r="G9" s="9" t="s">
        <v>4</v>
      </c>
      <c r="H9" s="113"/>
      <c r="I9" s="16"/>
      <c r="J9" s="17"/>
      <c r="K9" s="17"/>
      <c r="L9" s="17"/>
      <c r="M9" s="17"/>
      <c r="N9" s="16"/>
      <c r="O9" s="18"/>
    </row>
    <row r="10" spans="1:17" ht="14.45" customHeight="1" x14ac:dyDescent="0.25">
      <c r="B10" s="4" t="s">
        <v>5</v>
      </c>
      <c r="C10" s="4"/>
      <c r="G10" s="9" t="s">
        <v>6</v>
      </c>
      <c r="H10" s="113"/>
      <c r="I10" s="16"/>
      <c r="J10" s="17"/>
      <c r="K10" s="17"/>
      <c r="L10" s="17"/>
      <c r="M10" s="17"/>
      <c r="N10" s="16"/>
      <c r="O10" s="18"/>
    </row>
    <row r="11" spans="1:17" ht="15" x14ac:dyDescent="0.25">
      <c r="B11" s="123" t="s">
        <v>138</v>
      </c>
      <c r="C11" s="123"/>
      <c r="D11" s="123"/>
      <c r="E11" s="123"/>
      <c r="G11" s="9" t="s">
        <v>7</v>
      </c>
      <c r="H11" s="132"/>
      <c r="I11" s="11"/>
      <c r="J11" s="10"/>
      <c r="K11" s="10"/>
      <c r="L11" s="10"/>
      <c r="M11" s="10"/>
      <c r="N11" s="11"/>
    </row>
    <row r="12" spans="1:17" ht="2.4500000000000002" customHeight="1" x14ac:dyDescent="0.25">
      <c r="B12" s="15"/>
      <c r="C12" s="15"/>
      <c r="D12" s="14"/>
      <c r="E12" s="14"/>
      <c r="G12" s="9"/>
      <c r="H12" s="122"/>
      <c r="I12" s="20"/>
    </row>
    <row r="13" spans="1:17" ht="15.75" x14ac:dyDescent="0.25">
      <c r="B13" s="99"/>
      <c r="C13" s="15"/>
      <c r="E13" s="14"/>
      <c r="G13" s="21" t="s">
        <v>143</v>
      </c>
      <c r="H13" s="22"/>
      <c r="I13" s="23"/>
      <c r="J13" s="10"/>
      <c r="K13" s="10"/>
      <c r="L13" s="10"/>
      <c r="M13" s="10"/>
      <c r="N13" s="154"/>
      <c r="O13" s="154"/>
      <c r="P13" s="154"/>
    </row>
    <row r="14" spans="1:17" ht="4.9000000000000004" customHeight="1" x14ac:dyDescent="0.2">
      <c r="C14" s="4"/>
      <c r="F14" s="24"/>
      <c r="G14" s="7"/>
      <c r="H14" s="7"/>
      <c r="I14" s="7"/>
      <c r="J14" s="25"/>
      <c r="K14" s="25"/>
      <c r="L14" s="25"/>
      <c r="M14" s="25"/>
      <c r="N14" s="154"/>
      <c r="O14" s="154"/>
      <c r="P14" s="154"/>
    </row>
    <row r="15" spans="1:17" ht="3" customHeight="1" thickBot="1" x14ac:dyDescent="0.3">
      <c r="B15" s="98"/>
      <c r="C15" s="98"/>
      <c r="G15" s="7"/>
      <c r="H15" s="7"/>
      <c r="I15" s="7"/>
      <c r="J15" s="26"/>
      <c r="K15" s="26"/>
      <c r="L15" s="26"/>
      <c r="M15" s="26"/>
      <c r="N15" s="7"/>
      <c r="O15" s="27"/>
      <c r="P15" s="7"/>
    </row>
    <row r="16" spans="1:17" ht="15.75" thickBot="1" x14ac:dyDescent="0.3">
      <c r="B16" s="100"/>
      <c r="C16" s="101"/>
      <c r="D16" s="102"/>
      <c r="E16" s="103"/>
      <c r="F16" s="155" t="s">
        <v>8</v>
      </c>
      <c r="G16" s="155"/>
      <c r="H16" s="155"/>
      <c r="I16" s="155"/>
      <c r="J16" s="155"/>
      <c r="K16" s="155"/>
      <c r="L16" s="155"/>
      <c r="M16" s="155"/>
      <c r="N16" s="155"/>
      <c r="O16" s="155"/>
      <c r="P16" s="155"/>
      <c r="Q16" s="7"/>
    </row>
    <row r="17" spans="1:22" ht="4.5" customHeight="1" x14ac:dyDescent="0.25">
      <c r="B17" s="104"/>
      <c r="C17" s="103"/>
      <c r="D17" s="103"/>
      <c r="E17" s="103"/>
      <c r="F17" s="114"/>
      <c r="G17" s="115"/>
      <c r="H17" s="115"/>
      <c r="I17" s="116"/>
      <c r="J17" s="116"/>
      <c r="K17" s="116"/>
      <c r="L17" s="116"/>
      <c r="M17" s="116"/>
      <c r="N17" s="116"/>
      <c r="O17" s="117"/>
      <c r="P17" s="118"/>
    </row>
    <row r="18" spans="1:22" ht="18" customHeight="1" x14ac:dyDescent="0.25">
      <c r="B18" s="105"/>
      <c r="C18" s="15"/>
      <c r="D18" s="15"/>
      <c r="F18" s="131" t="s">
        <v>145</v>
      </c>
      <c r="G18" s="119"/>
      <c r="H18" s="119"/>
      <c r="I18" s="119"/>
      <c r="J18" s="119"/>
      <c r="K18" s="119"/>
      <c r="L18" s="119"/>
      <c r="M18" s="134"/>
      <c r="N18" s="134"/>
      <c r="O18" s="119"/>
      <c r="P18" s="128"/>
    </row>
    <row r="19" spans="1:22" ht="15" customHeight="1" x14ac:dyDescent="0.2">
      <c r="B19" s="106"/>
      <c r="C19" s="107"/>
      <c r="D19" s="107"/>
      <c r="E19" s="107"/>
      <c r="F19" s="136" t="s">
        <v>144</v>
      </c>
      <c r="G19" s="137"/>
      <c r="H19" s="137"/>
      <c r="I19" s="137"/>
      <c r="J19" s="137"/>
      <c r="K19" s="137"/>
      <c r="L19" s="137"/>
      <c r="M19" s="137"/>
      <c r="N19" s="137"/>
      <c r="O19" s="137"/>
      <c r="P19" s="138"/>
    </row>
    <row r="20" spans="1:22" ht="3.75" customHeight="1" x14ac:dyDescent="0.2">
      <c r="B20" s="108"/>
      <c r="C20" s="107"/>
      <c r="D20" s="107"/>
      <c r="E20" s="107"/>
      <c r="F20" s="136"/>
      <c r="G20" s="137"/>
      <c r="H20" s="137"/>
      <c r="I20" s="137"/>
      <c r="J20" s="137"/>
      <c r="K20" s="137"/>
      <c r="L20" s="137"/>
      <c r="M20" s="137"/>
      <c r="N20" s="137"/>
      <c r="O20" s="137"/>
      <c r="P20" s="138"/>
    </row>
    <row r="21" spans="1:22" ht="12" customHeight="1" x14ac:dyDescent="0.2">
      <c r="B21" s="108"/>
      <c r="C21" s="107"/>
      <c r="D21" s="107"/>
      <c r="E21" s="107"/>
      <c r="F21" s="136" t="s">
        <v>146</v>
      </c>
      <c r="G21" s="137"/>
      <c r="H21" s="137"/>
      <c r="I21" s="137"/>
      <c r="J21" s="137"/>
      <c r="K21" s="137"/>
      <c r="L21" s="137"/>
      <c r="M21" s="137"/>
      <c r="N21" s="137"/>
      <c r="O21" s="137"/>
      <c r="P21" s="138"/>
    </row>
    <row r="22" spans="1:22" ht="19.5" customHeight="1" x14ac:dyDescent="0.2">
      <c r="B22" s="104"/>
      <c r="C22" s="4"/>
      <c r="F22" s="157" t="s">
        <v>147</v>
      </c>
      <c r="G22" s="158"/>
      <c r="H22" s="158"/>
      <c r="I22" s="158"/>
      <c r="J22" s="158"/>
      <c r="K22" s="158"/>
      <c r="L22" s="158"/>
      <c r="M22" s="158"/>
      <c r="N22" s="158"/>
      <c r="O22" s="158"/>
      <c r="P22" s="159"/>
    </row>
    <row r="23" spans="1:22" ht="15" customHeight="1" x14ac:dyDescent="0.2">
      <c r="B23" s="104"/>
      <c r="C23" s="4"/>
      <c r="F23" s="130" t="s">
        <v>149</v>
      </c>
      <c r="G23" s="135"/>
      <c r="H23" s="135"/>
      <c r="I23" s="135"/>
      <c r="J23" s="135"/>
      <c r="K23" s="135"/>
      <c r="L23" s="135"/>
      <c r="M23" s="135"/>
      <c r="N23" s="135"/>
      <c r="O23" s="135"/>
      <c r="P23" s="133"/>
    </row>
    <row r="24" spans="1:22" ht="6" customHeight="1" thickBot="1" x14ac:dyDescent="0.25">
      <c r="B24" s="109"/>
      <c r="C24" s="110"/>
      <c r="D24" s="111"/>
      <c r="E24" s="112"/>
      <c r="F24" s="130"/>
      <c r="G24" s="135"/>
      <c r="H24" s="135"/>
      <c r="I24" s="135"/>
      <c r="J24" s="135"/>
      <c r="K24" s="135"/>
      <c r="L24" s="135"/>
      <c r="M24" s="135"/>
      <c r="N24" s="135"/>
      <c r="O24" s="135"/>
      <c r="P24" s="133"/>
    </row>
    <row r="25" spans="1:22" ht="1.5" customHeight="1" thickBot="1" x14ac:dyDescent="0.25">
      <c r="I25" s="7"/>
      <c r="J25" s="7"/>
      <c r="K25" s="7"/>
      <c r="L25" s="7"/>
      <c r="M25" s="7"/>
      <c r="N25" s="7"/>
      <c r="O25" s="27"/>
      <c r="P25" s="7"/>
      <c r="Q25" s="28"/>
      <c r="S25" s="30"/>
      <c r="T25" s="30"/>
      <c r="U25" s="30"/>
      <c r="V25" s="30"/>
    </row>
    <row r="26" spans="1:22" ht="46.5" customHeight="1" thickBot="1" x14ac:dyDescent="0.25">
      <c r="A26" s="31" t="s">
        <v>9</v>
      </c>
      <c r="B26" s="32" t="s">
        <v>10</v>
      </c>
      <c r="C26" s="33" t="s">
        <v>11</v>
      </c>
      <c r="D26" s="34" t="s">
        <v>12</v>
      </c>
      <c r="E26" s="35" t="s">
        <v>13</v>
      </c>
      <c r="F26" s="34" t="s">
        <v>14</v>
      </c>
      <c r="G26" s="36" t="s">
        <v>15</v>
      </c>
      <c r="H26" s="34" t="s">
        <v>16</v>
      </c>
      <c r="I26" s="37" t="s">
        <v>17</v>
      </c>
      <c r="J26" s="37" t="s">
        <v>18</v>
      </c>
      <c r="K26" s="37" t="s">
        <v>19</v>
      </c>
      <c r="L26" s="37"/>
      <c r="M26" s="37"/>
      <c r="N26" s="37" t="s">
        <v>20</v>
      </c>
      <c r="O26" s="38" t="s">
        <v>21</v>
      </c>
      <c r="P26" s="39" t="s">
        <v>22</v>
      </c>
      <c r="Q26" s="28"/>
      <c r="R26" s="40"/>
      <c r="S26" s="30"/>
    </row>
    <row r="27" spans="1:22" ht="24.95" customHeight="1" x14ac:dyDescent="0.2">
      <c r="A27" s="156" t="s">
        <v>23</v>
      </c>
      <c r="B27" s="156"/>
      <c r="C27" s="156"/>
      <c r="D27" s="156"/>
      <c r="E27" s="156"/>
      <c r="F27" s="156"/>
      <c r="G27" s="156"/>
      <c r="H27" s="156"/>
      <c r="I27" s="156"/>
      <c r="J27" s="156"/>
      <c r="K27" s="156"/>
      <c r="L27" s="156"/>
      <c r="M27" s="156"/>
      <c r="N27" s="156"/>
      <c r="O27" s="156"/>
      <c r="P27" s="156"/>
      <c r="R27" s="40"/>
      <c r="S27" s="30"/>
    </row>
    <row r="28" spans="1:22" ht="15.95" customHeight="1" x14ac:dyDescent="0.25">
      <c r="A28" s="53">
        <v>1114.0001999999999</v>
      </c>
      <c r="B28" s="88" t="s">
        <v>24</v>
      </c>
      <c r="C28" s="43">
        <v>1085</v>
      </c>
      <c r="D28" s="44">
        <v>35</v>
      </c>
      <c r="E28" s="129"/>
      <c r="F28" s="129"/>
      <c r="G28" s="41"/>
      <c r="H28" s="41"/>
      <c r="I28" s="45">
        <f t="shared" ref="I28" si="0">J28+M28</f>
        <v>3.24</v>
      </c>
      <c r="J28" s="42">
        <v>3</v>
      </c>
      <c r="K28" s="42">
        <v>0.2</v>
      </c>
      <c r="L28" s="46">
        <f t="shared" ref="L28" si="1">ROUND(K28*8%,2)</f>
        <v>0.02</v>
      </c>
      <c r="M28" s="46">
        <f t="shared" ref="M28" si="2">J28*8%</f>
        <v>0.24</v>
      </c>
      <c r="N28" s="46"/>
      <c r="O28" s="47">
        <v>0.55000000000000004</v>
      </c>
      <c r="P28" s="48">
        <f t="shared" ref="P28" si="3">MROUND(E28*O28,0.05)</f>
        <v>0</v>
      </c>
      <c r="Q28" s="7"/>
      <c r="S28" s="30"/>
    </row>
    <row r="29" spans="1:22" s="7" customFormat="1" ht="15.95" customHeight="1" x14ac:dyDescent="0.25">
      <c r="A29" s="53">
        <v>1114.0002999999999</v>
      </c>
      <c r="B29" s="88" t="s">
        <v>25</v>
      </c>
      <c r="C29" s="43">
        <v>1890</v>
      </c>
      <c r="D29" s="44">
        <v>35</v>
      </c>
      <c r="E29" s="129"/>
      <c r="F29" s="129"/>
      <c r="G29" s="41"/>
      <c r="H29" s="41"/>
      <c r="I29" s="45">
        <f t="shared" ref="I29:I34" si="4">J29+M29</f>
        <v>3.24</v>
      </c>
      <c r="J29" s="42">
        <v>3</v>
      </c>
      <c r="K29" s="42">
        <v>0.2</v>
      </c>
      <c r="L29" s="46">
        <f t="shared" ref="L29:L34" si="5">ROUND(K29*8%,2)</f>
        <v>0.02</v>
      </c>
      <c r="M29" s="46">
        <f t="shared" ref="M29:M34" si="6">J29*8%</f>
        <v>0.24</v>
      </c>
      <c r="N29" s="46"/>
      <c r="O29" s="47">
        <v>0.55000000000000004</v>
      </c>
      <c r="P29" s="48">
        <f t="shared" ref="P29:P59" si="7">MROUND(E29*O29,0.05)</f>
        <v>0</v>
      </c>
      <c r="S29" s="49"/>
    </row>
    <row r="30" spans="1:22" s="7" customFormat="1" ht="15.95" customHeight="1" x14ac:dyDescent="0.25">
      <c r="A30" s="53">
        <v>1114.0003999999999</v>
      </c>
      <c r="B30" s="88" t="s">
        <v>26</v>
      </c>
      <c r="C30" s="43">
        <v>308</v>
      </c>
      <c r="D30" s="44">
        <v>28</v>
      </c>
      <c r="E30" s="129"/>
      <c r="F30" s="129"/>
      <c r="G30" s="41"/>
      <c r="H30" s="41"/>
      <c r="I30" s="45">
        <f t="shared" si="4"/>
        <v>3.7800000000000002</v>
      </c>
      <c r="J30" s="42">
        <v>3.5</v>
      </c>
      <c r="K30" s="42">
        <v>0.2</v>
      </c>
      <c r="L30" s="46">
        <f t="shared" si="5"/>
        <v>0.02</v>
      </c>
      <c r="M30" s="46">
        <f t="shared" si="6"/>
        <v>0.28000000000000003</v>
      </c>
      <c r="N30" s="46"/>
      <c r="O30" s="47">
        <v>0.55000000000000004</v>
      </c>
      <c r="P30" s="48">
        <f t="shared" si="7"/>
        <v>0</v>
      </c>
      <c r="S30" s="50"/>
    </row>
    <row r="31" spans="1:22" s="7" customFormat="1" ht="15.95" customHeight="1" x14ac:dyDescent="0.25">
      <c r="A31" s="53">
        <v>1114.0005000000001</v>
      </c>
      <c r="B31" s="88" t="s">
        <v>27</v>
      </c>
      <c r="C31" s="43">
        <v>105</v>
      </c>
      <c r="D31" s="44">
        <v>35</v>
      </c>
      <c r="E31" s="129"/>
      <c r="F31" s="129"/>
      <c r="G31" s="41"/>
      <c r="H31" s="41"/>
      <c r="I31" s="45">
        <f t="shared" si="4"/>
        <v>3.24</v>
      </c>
      <c r="J31" s="42">
        <v>3</v>
      </c>
      <c r="K31" s="42">
        <v>0.2</v>
      </c>
      <c r="L31" s="46">
        <f t="shared" si="5"/>
        <v>0.02</v>
      </c>
      <c r="M31" s="46">
        <f t="shared" si="6"/>
        <v>0.24</v>
      </c>
      <c r="N31" s="46"/>
      <c r="O31" s="47">
        <v>0.55000000000000004</v>
      </c>
      <c r="P31" s="48">
        <f t="shared" si="7"/>
        <v>0</v>
      </c>
      <c r="S31" s="50"/>
      <c r="T31" s="51"/>
    </row>
    <row r="32" spans="1:22" s="7" customFormat="1" ht="15.95" customHeight="1" x14ac:dyDescent="0.25">
      <c r="A32" s="53">
        <v>1114.0006000000001</v>
      </c>
      <c r="B32" s="88" t="s">
        <v>28</v>
      </c>
      <c r="C32" s="43">
        <v>270</v>
      </c>
      <c r="D32" s="44">
        <v>54</v>
      </c>
      <c r="E32" s="129"/>
      <c r="F32" s="129"/>
      <c r="G32" s="41"/>
      <c r="H32" s="41"/>
      <c r="I32" s="45">
        <f t="shared" si="4"/>
        <v>1.62</v>
      </c>
      <c r="J32" s="42">
        <v>1.5</v>
      </c>
      <c r="K32" s="42">
        <v>0.2</v>
      </c>
      <c r="L32" s="46">
        <f t="shared" si="5"/>
        <v>0.02</v>
      </c>
      <c r="M32" s="46">
        <f t="shared" si="6"/>
        <v>0.12</v>
      </c>
      <c r="N32" s="46"/>
      <c r="O32" s="47">
        <v>0.55000000000000004</v>
      </c>
      <c r="P32" s="48">
        <f t="shared" si="7"/>
        <v>0</v>
      </c>
    </row>
    <row r="33" spans="1:18" s="7" customFormat="1" ht="15.95" customHeight="1" x14ac:dyDescent="0.25">
      <c r="A33" s="53">
        <v>1114.0007000000001</v>
      </c>
      <c r="B33" s="88" t="s">
        <v>29</v>
      </c>
      <c r="C33" s="43">
        <v>1435</v>
      </c>
      <c r="D33" s="44">
        <v>35</v>
      </c>
      <c r="E33" s="129"/>
      <c r="F33" s="129"/>
      <c r="G33" s="41"/>
      <c r="H33" s="41"/>
      <c r="I33" s="45">
        <f t="shared" si="4"/>
        <v>4.8600000000000003</v>
      </c>
      <c r="J33" s="42">
        <v>4.5</v>
      </c>
      <c r="K33" s="42">
        <v>0.2</v>
      </c>
      <c r="L33" s="46">
        <f t="shared" si="5"/>
        <v>0.02</v>
      </c>
      <c r="M33" s="46">
        <f t="shared" si="6"/>
        <v>0.36</v>
      </c>
      <c r="N33" s="46"/>
      <c r="O33" s="47">
        <v>0.55000000000000004</v>
      </c>
      <c r="P33" s="48">
        <f t="shared" si="7"/>
        <v>0</v>
      </c>
    </row>
    <row r="34" spans="1:18" s="7" customFormat="1" ht="15.95" customHeight="1" x14ac:dyDescent="0.25">
      <c r="A34" s="53">
        <v>1114.0009</v>
      </c>
      <c r="B34" s="88" t="s">
        <v>30</v>
      </c>
      <c r="C34" s="43">
        <v>280</v>
      </c>
      <c r="D34" s="44">
        <v>40</v>
      </c>
      <c r="E34" s="129"/>
      <c r="F34" s="129"/>
      <c r="G34" s="41"/>
      <c r="H34" s="41"/>
      <c r="I34" s="45">
        <f t="shared" si="4"/>
        <v>3.24</v>
      </c>
      <c r="J34" s="42">
        <v>3</v>
      </c>
      <c r="K34" s="42">
        <v>0.2</v>
      </c>
      <c r="L34" s="46">
        <f t="shared" si="5"/>
        <v>0.02</v>
      </c>
      <c r="M34" s="46">
        <f t="shared" si="6"/>
        <v>0.24</v>
      </c>
      <c r="N34" s="46"/>
      <c r="O34" s="47">
        <v>0.55000000000000004</v>
      </c>
      <c r="P34" s="48">
        <f t="shared" si="7"/>
        <v>0</v>
      </c>
      <c r="R34" s="52"/>
    </row>
    <row r="35" spans="1:18" s="7" customFormat="1" ht="15.95" customHeight="1" x14ac:dyDescent="0.25">
      <c r="A35" s="53">
        <v>1114.001</v>
      </c>
      <c r="B35" s="88" t="s">
        <v>31</v>
      </c>
      <c r="C35" s="43">
        <v>480</v>
      </c>
      <c r="D35" s="44">
        <v>500</v>
      </c>
      <c r="E35" s="129"/>
      <c r="F35" s="129"/>
      <c r="G35" s="41"/>
      <c r="H35" s="41"/>
      <c r="I35" s="45">
        <v>0.62</v>
      </c>
      <c r="J35" s="42"/>
      <c r="K35" s="42"/>
      <c r="L35" s="46"/>
      <c r="M35" s="46"/>
      <c r="N35" s="46"/>
      <c r="O35" s="47">
        <v>0.55000000000000004</v>
      </c>
      <c r="P35" s="48">
        <f t="shared" si="7"/>
        <v>0</v>
      </c>
      <c r="R35" s="52"/>
    </row>
    <row r="36" spans="1:18" s="7" customFormat="1" ht="15.95" customHeight="1" x14ac:dyDescent="0.25">
      <c r="A36" s="53">
        <v>1114.0011</v>
      </c>
      <c r="B36" s="88" t="s">
        <v>32</v>
      </c>
      <c r="C36" s="43">
        <v>400</v>
      </c>
      <c r="D36" s="44">
        <v>237</v>
      </c>
      <c r="E36" s="129"/>
      <c r="F36" s="129"/>
      <c r="G36" s="41"/>
      <c r="H36" s="41"/>
      <c r="I36" s="45">
        <v>1.45</v>
      </c>
      <c r="J36" s="42"/>
      <c r="K36" s="42"/>
      <c r="L36" s="46"/>
      <c r="M36" s="46"/>
      <c r="N36" s="46"/>
      <c r="O36" s="47">
        <v>0.55000000000000004</v>
      </c>
      <c r="P36" s="48">
        <f t="shared" si="7"/>
        <v>0</v>
      </c>
      <c r="R36" s="52"/>
    </row>
    <row r="37" spans="1:18" s="7" customFormat="1" ht="15.95" customHeight="1" x14ac:dyDescent="0.25">
      <c r="A37" s="53">
        <v>1114.0011999999999</v>
      </c>
      <c r="B37" s="88" t="s">
        <v>33</v>
      </c>
      <c r="C37" s="43">
        <v>280</v>
      </c>
      <c r="D37" s="44">
        <v>35</v>
      </c>
      <c r="E37" s="129"/>
      <c r="F37" s="129"/>
      <c r="G37" s="41"/>
      <c r="H37" s="41"/>
      <c r="I37" s="45">
        <v>3.25</v>
      </c>
      <c r="J37" s="42"/>
      <c r="K37" s="42"/>
      <c r="L37" s="46"/>
      <c r="M37" s="46"/>
      <c r="N37" s="46"/>
      <c r="O37" s="47">
        <v>0.55000000000000004</v>
      </c>
      <c r="P37" s="48">
        <f t="shared" si="7"/>
        <v>0</v>
      </c>
      <c r="R37" s="52"/>
    </row>
    <row r="38" spans="1:18" s="7" customFormat="1" ht="15.95" customHeight="1" x14ac:dyDescent="0.25">
      <c r="A38" s="53">
        <v>1114.0012999999999</v>
      </c>
      <c r="B38" s="88" t="s">
        <v>34</v>
      </c>
      <c r="C38" s="43">
        <v>288</v>
      </c>
      <c r="D38" s="44">
        <v>24</v>
      </c>
      <c r="E38" s="129"/>
      <c r="F38" s="129"/>
      <c r="G38" s="41"/>
      <c r="H38" s="41"/>
      <c r="I38" s="45">
        <v>3.75</v>
      </c>
      <c r="J38" s="42"/>
      <c r="K38" s="42"/>
      <c r="L38" s="46"/>
      <c r="M38" s="46"/>
      <c r="N38" s="46"/>
      <c r="O38" s="47">
        <v>0.55000000000000004</v>
      </c>
      <c r="P38" s="48">
        <f t="shared" si="7"/>
        <v>0</v>
      </c>
      <c r="R38" s="52"/>
    </row>
    <row r="39" spans="1:18" s="7" customFormat="1" ht="15.95" customHeight="1" x14ac:dyDescent="0.25">
      <c r="A39" s="53">
        <v>1114.0021999999999</v>
      </c>
      <c r="B39" s="88" t="s">
        <v>35</v>
      </c>
      <c r="C39" s="43">
        <v>44</v>
      </c>
      <c r="D39" s="44">
        <v>1</v>
      </c>
      <c r="E39" s="129"/>
      <c r="F39" s="129"/>
      <c r="G39" s="41"/>
      <c r="H39" s="41"/>
      <c r="I39" s="45">
        <f>J39+M39</f>
        <v>4.32</v>
      </c>
      <c r="J39" s="42">
        <v>4</v>
      </c>
      <c r="K39" s="42">
        <v>0.2</v>
      </c>
      <c r="L39" s="46">
        <f>ROUND(K39*8%,2)</f>
        <v>0.02</v>
      </c>
      <c r="M39" s="46">
        <f>J39*8%</f>
        <v>0.32</v>
      </c>
      <c r="N39" s="46"/>
      <c r="O39" s="47">
        <v>0.55000000000000004</v>
      </c>
      <c r="P39" s="48">
        <f t="shared" si="7"/>
        <v>0</v>
      </c>
    </row>
    <row r="40" spans="1:18" s="7" customFormat="1" ht="15.95" customHeight="1" x14ac:dyDescent="0.25">
      <c r="A40" s="53">
        <v>1114.0029999999999</v>
      </c>
      <c r="B40" s="88" t="s">
        <v>36</v>
      </c>
      <c r="C40" s="43">
        <v>608</v>
      </c>
      <c r="D40" s="44">
        <v>32</v>
      </c>
      <c r="E40" s="129"/>
      <c r="F40" s="129"/>
      <c r="G40" s="41"/>
      <c r="H40" s="41"/>
      <c r="I40" s="45">
        <f>J40+M40</f>
        <v>4.32</v>
      </c>
      <c r="J40" s="42">
        <v>4</v>
      </c>
      <c r="K40" s="42">
        <v>0.2</v>
      </c>
      <c r="L40" s="46">
        <f>ROUND(K40*8%,2)</f>
        <v>0.02</v>
      </c>
      <c r="M40" s="46">
        <f>J40*8%</f>
        <v>0.32</v>
      </c>
      <c r="N40" s="46"/>
      <c r="O40" s="47">
        <v>0.55000000000000004</v>
      </c>
      <c r="P40" s="48">
        <f t="shared" si="7"/>
        <v>0</v>
      </c>
    </row>
    <row r="41" spans="1:18" s="7" customFormat="1" ht="15.95" customHeight="1" x14ac:dyDescent="0.25">
      <c r="A41" s="53">
        <v>1114.0030999999999</v>
      </c>
      <c r="B41" s="88" t="s">
        <v>37</v>
      </c>
      <c r="C41" s="43">
        <v>1425</v>
      </c>
      <c r="D41" s="44">
        <v>25</v>
      </c>
      <c r="E41" s="129"/>
      <c r="F41" s="41"/>
      <c r="G41" s="41"/>
      <c r="H41" s="41"/>
      <c r="I41" s="45">
        <f>J41+M41</f>
        <v>5.4</v>
      </c>
      <c r="J41" s="42">
        <v>5</v>
      </c>
      <c r="K41" s="42">
        <v>0.2</v>
      </c>
      <c r="L41" s="46">
        <f>ROUND(K41*8%,2)</f>
        <v>0.02</v>
      </c>
      <c r="M41" s="46">
        <f>J41*8%</f>
        <v>0.4</v>
      </c>
      <c r="N41" s="46"/>
      <c r="O41" s="47">
        <v>0.55000000000000004</v>
      </c>
      <c r="P41" s="48">
        <f t="shared" si="7"/>
        <v>0</v>
      </c>
    </row>
    <row r="42" spans="1:18" s="7" customFormat="1" ht="15.95" customHeight="1" x14ac:dyDescent="0.25">
      <c r="A42" s="53">
        <v>1114.0032000000001</v>
      </c>
      <c r="B42" s="88" t="s">
        <v>38</v>
      </c>
      <c r="C42" s="43">
        <v>1000</v>
      </c>
      <c r="D42" s="44">
        <v>25</v>
      </c>
      <c r="E42" s="129"/>
      <c r="F42" s="129"/>
      <c r="G42" s="41"/>
      <c r="H42" s="41"/>
      <c r="I42" s="45">
        <f>J42+M42</f>
        <v>5.4</v>
      </c>
      <c r="J42" s="42">
        <v>5</v>
      </c>
      <c r="K42" s="42">
        <v>0.2</v>
      </c>
      <c r="L42" s="46">
        <f>ROUND(K42*8%,2)</f>
        <v>0.02</v>
      </c>
      <c r="M42" s="46">
        <f>J42*8%</f>
        <v>0.4</v>
      </c>
      <c r="N42" s="46"/>
      <c r="O42" s="47">
        <v>0.55000000000000004</v>
      </c>
      <c r="P42" s="48">
        <f t="shared" si="7"/>
        <v>0</v>
      </c>
    </row>
    <row r="43" spans="1:18" s="7" customFormat="1" ht="15.95" customHeight="1" x14ac:dyDescent="0.25">
      <c r="A43" s="53">
        <v>1114.0033000000001</v>
      </c>
      <c r="B43" s="88" t="s">
        <v>39</v>
      </c>
      <c r="C43" s="43">
        <v>1300</v>
      </c>
      <c r="D43" s="44">
        <v>25</v>
      </c>
      <c r="E43" s="129"/>
      <c r="F43" s="129"/>
      <c r="G43" s="41"/>
      <c r="H43" s="41"/>
      <c r="I43" s="45">
        <f>J43+M43</f>
        <v>5.4</v>
      </c>
      <c r="J43" s="42">
        <v>5</v>
      </c>
      <c r="K43" s="42">
        <v>0.2</v>
      </c>
      <c r="L43" s="46">
        <f>ROUND(K43*8%,2)</f>
        <v>0.02</v>
      </c>
      <c r="M43" s="46">
        <f>J43*8%</f>
        <v>0.4</v>
      </c>
      <c r="N43" s="46"/>
      <c r="O43" s="47">
        <v>0.55000000000000004</v>
      </c>
      <c r="P43" s="48">
        <f t="shared" si="7"/>
        <v>0</v>
      </c>
    </row>
    <row r="44" spans="1:18" s="7" customFormat="1" ht="15.95" customHeight="1" x14ac:dyDescent="0.25">
      <c r="A44" s="53">
        <v>1114.0034000000001</v>
      </c>
      <c r="B44" s="88" t="s">
        <v>40</v>
      </c>
      <c r="C44" s="43">
        <v>1360</v>
      </c>
      <c r="D44" s="44">
        <v>20</v>
      </c>
      <c r="E44" s="129"/>
      <c r="F44" s="41"/>
      <c r="G44" s="41"/>
      <c r="H44" s="41"/>
      <c r="I44" s="45">
        <v>5.4</v>
      </c>
      <c r="J44" s="42"/>
      <c r="K44" s="42"/>
      <c r="L44" s="46"/>
      <c r="M44" s="46"/>
      <c r="N44" s="46"/>
      <c r="O44" s="47">
        <v>0.55000000000000004</v>
      </c>
      <c r="P44" s="48">
        <f t="shared" si="7"/>
        <v>0</v>
      </c>
    </row>
    <row r="45" spans="1:18" s="7" customFormat="1" ht="15.95" customHeight="1" x14ac:dyDescent="0.25">
      <c r="A45" s="53">
        <v>1114.0050000000001</v>
      </c>
      <c r="B45" s="88" t="s">
        <v>41</v>
      </c>
      <c r="C45" s="43">
        <v>1350</v>
      </c>
      <c r="D45" s="44">
        <v>50</v>
      </c>
      <c r="E45" s="129"/>
      <c r="F45" s="129"/>
      <c r="G45" s="41"/>
      <c r="H45" s="41"/>
      <c r="I45" s="45">
        <f t="shared" ref="I45:I78" si="8">J45+M45</f>
        <v>2.7</v>
      </c>
      <c r="J45" s="42">
        <v>2.5</v>
      </c>
      <c r="K45" s="42">
        <v>0.2</v>
      </c>
      <c r="L45" s="46">
        <f t="shared" ref="L45:L79" si="9">ROUND(K45*8%,2)</f>
        <v>0.02</v>
      </c>
      <c r="M45" s="46">
        <f t="shared" ref="M45:M78" si="10">J45*8%</f>
        <v>0.2</v>
      </c>
      <c r="N45" s="46"/>
      <c r="O45" s="47">
        <v>0.35</v>
      </c>
      <c r="P45" s="48">
        <f t="shared" si="7"/>
        <v>0</v>
      </c>
    </row>
    <row r="46" spans="1:18" s="7" customFormat="1" ht="15.95" customHeight="1" x14ac:dyDescent="0.25">
      <c r="A46" s="53">
        <v>1114.0051000000001</v>
      </c>
      <c r="B46" s="88" t="s">
        <v>42</v>
      </c>
      <c r="C46" s="43">
        <v>1600</v>
      </c>
      <c r="D46" s="44">
        <v>50</v>
      </c>
      <c r="E46" s="129"/>
      <c r="F46" s="129"/>
      <c r="G46" s="41"/>
      <c r="H46" s="41"/>
      <c r="I46" s="45">
        <f t="shared" si="8"/>
        <v>3.4560000000000004</v>
      </c>
      <c r="J46" s="42">
        <v>3.2</v>
      </c>
      <c r="K46" s="42">
        <v>0.2</v>
      </c>
      <c r="L46" s="46">
        <f t="shared" si="9"/>
        <v>0.02</v>
      </c>
      <c r="M46" s="46">
        <f t="shared" si="10"/>
        <v>0.25600000000000001</v>
      </c>
      <c r="N46" s="46"/>
      <c r="O46" s="47">
        <v>0.35</v>
      </c>
      <c r="P46" s="48">
        <f t="shared" si="7"/>
        <v>0</v>
      </c>
    </row>
    <row r="47" spans="1:18" s="7" customFormat="1" ht="15.95" customHeight="1" x14ac:dyDescent="0.25">
      <c r="A47" s="53">
        <v>1114.0052000000001</v>
      </c>
      <c r="B47" s="88" t="s">
        <v>43</v>
      </c>
      <c r="C47" s="43">
        <v>1600</v>
      </c>
      <c r="D47" s="44">
        <v>50</v>
      </c>
      <c r="E47" s="129"/>
      <c r="F47" s="129"/>
      <c r="G47" s="41"/>
      <c r="H47" s="41"/>
      <c r="I47" s="45">
        <f t="shared" si="8"/>
        <v>2.7</v>
      </c>
      <c r="J47" s="42">
        <v>2.5</v>
      </c>
      <c r="K47" s="42">
        <v>0.2</v>
      </c>
      <c r="L47" s="46">
        <f t="shared" si="9"/>
        <v>0.02</v>
      </c>
      <c r="M47" s="46">
        <f t="shared" si="10"/>
        <v>0.2</v>
      </c>
      <c r="N47" s="46"/>
      <c r="O47" s="47">
        <v>0.35</v>
      </c>
      <c r="P47" s="48">
        <f t="shared" si="7"/>
        <v>0</v>
      </c>
    </row>
    <row r="48" spans="1:18" s="7" customFormat="1" ht="15.95" customHeight="1" x14ac:dyDescent="0.2">
      <c r="A48" s="53">
        <v>1114.0053</v>
      </c>
      <c r="B48" s="88" t="s">
        <v>44</v>
      </c>
      <c r="C48" s="43">
        <v>1550</v>
      </c>
      <c r="D48" s="44">
        <v>50</v>
      </c>
      <c r="E48" s="41"/>
      <c r="F48" s="41"/>
      <c r="G48" s="41"/>
      <c r="H48" s="41"/>
      <c r="I48" s="45">
        <f t="shared" si="8"/>
        <v>2.16</v>
      </c>
      <c r="J48" s="42">
        <v>2</v>
      </c>
      <c r="K48" s="42">
        <v>0.2</v>
      </c>
      <c r="L48" s="46">
        <f t="shared" si="9"/>
        <v>0.02</v>
      </c>
      <c r="M48" s="46">
        <f t="shared" si="10"/>
        <v>0.16</v>
      </c>
      <c r="N48" s="46"/>
      <c r="O48" s="47">
        <v>0.35</v>
      </c>
      <c r="P48" s="48">
        <f t="shared" si="7"/>
        <v>0</v>
      </c>
    </row>
    <row r="49" spans="1:16" s="7" customFormat="1" ht="15.95" customHeight="1" x14ac:dyDescent="0.2">
      <c r="A49" s="53">
        <v>1114.0060000000001</v>
      </c>
      <c r="B49" s="88" t="s">
        <v>45</v>
      </c>
      <c r="C49" s="43">
        <v>924</v>
      </c>
      <c r="D49" s="44">
        <v>42</v>
      </c>
      <c r="E49" s="41"/>
      <c r="F49" s="41"/>
      <c r="G49" s="41"/>
      <c r="H49" s="41"/>
      <c r="I49" s="45">
        <f t="shared" si="8"/>
        <v>4.32</v>
      </c>
      <c r="J49" s="42">
        <v>4</v>
      </c>
      <c r="K49" s="42">
        <v>0.2</v>
      </c>
      <c r="L49" s="46">
        <f t="shared" si="9"/>
        <v>0.02</v>
      </c>
      <c r="M49" s="46">
        <f t="shared" si="10"/>
        <v>0.32</v>
      </c>
      <c r="N49" s="46"/>
      <c r="O49" s="47">
        <v>0.55000000000000004</v>
      </c>
      <c r="P49" s="48">
        <f t="shared" si="7"/>
        <v>0</v>
      </c>
    </row>
    <row r="50" spans="1:16" s="7" customFormat="1" ht="15.95" customHeight="1" x14ac:dyDescent="0.2">
      <c r="A50" s="53">
        <v>1114.0061000000001</v>
      </c>
      <c r="B50" s="88" t="s">
        <v>46</v>
      </c>
      <c r="C50" s="43">
        <v>924</v>
      </c>
      <c r="D50" s="44">
        <v>42</v>
      </c>
      <c r="E50" s="41"/>
      <c r="F50" s="41"/>
      <c r="G50" s="41"/>
      <c r="H50" s="41"/>
      <c r="I50" s="45">
        <f t="shared" si="8"/>
        <v>4.32</v>
      </c>
      <c r="J50" s="42">
        <v>4</v>
      </c>
      <c r="K50" s="42">
        <v>0.2</v>
      </c>
      <c r="L50" s="46">
        <f t="shared" si="9"/>
        <v>0.02</v>
      </c>
      <c r="M50" s="46">
        <f t="shared" si="10"/>
        <v>0.32</v>
      </c>
      <c r="N50" s="46"/>
      <c r="O50" s="47">
        <v>0.55000000000000004</v>
      </c>
      <c r="P50" s="48">
        <f t="shared" si="7"/>
        <v>0</v>
      </c>
    </row>
    <row r="51" spans="1:16" s="7" customFormat="1" ht="15.95" customHeight="1" x14ac:dyDescent="0.2">
      <c r="A51" s="53">
        <v>1114.0070000000001</v>
      </c>
      <c r="B51" s="88" t="s">
        <v>47</v>
      </c>
      <c r="C51" s="43">
        <v>14</v>
      </c>
      <c r="D51" s="44">
        <v>1</v>
      </c>
      <c r="E51" s="41"/>
      <c r="F51" s="41"/>
      <c r="G51" s="41"/>
      <c r="H51" s="41"/>
      <c r="I51" s="45">
        <f t="shared" si="8"/>
        <v>49.68</v>
      </c>
      <c r="J51" s="42">
        <v>46</v>
      </c>
      <c r="K51" s="42">
        <v>3</v>
      </c>
      <c r="L51" s="46">
        <f t="shared" si="9"/>
        <v>0.24</v>
      </c>
      <c r="M51" s="46">
        <f t="shared" si="10"/>
        <v>3.68</v>
      </c>
      <c r="N51" s="46"/>
      <c r="O51" s="47">
        <v>4.9000000000000004</v>
      </c>
      <c r="P51" s="48">
        <f t="shared" si="7"/>
        <v>0</v>
      </c>
    </row>
    <row r="52" spans="1:16" s="7" customFormat="1" ht="15.95" customHeight="1" x14ac:dyDescent="0.2">
      <c r="A52" s="53">
        <v>1114.0071</v>
      </c>
      <c r="B52" s="88" t="s">
        <v>48</v>
      </c>
      <c r="C52" s="43">
        <v>16</v>
      </c>
      <c r="D52" s="44">
        <v>1</v>
      </c>
      <c r="E52" s="41"/>
      <c r="F52" s="41"/>
      <c r="G52" s="41"/>
      <c r="H52" s="41"/>
      <c r="I52" s="45">
        <f t="shared" si="8"/>
        <v>38.880000000000003</v>
      </c>
      <c r="J52" s="42">
        <v>36</v>
      </c>
      <c r="K52" s="42">
        <v>3</v>
      </c>
      <c r="L52" s="46">
        <f t="shared" si="9"/>
        <v>0.24</v>
      </c>
      <c r="M52" s="46">
        <f t="shared" si="10"/>
        <v>2.88</v>
      </c>
      <c r="N52" s="46"/>
      <c r="O52" s="47">
        <v>4.9000000000000004</v>
      </c>
      <c r="P52" s="48">
        <f t="shared" si="7"/>
        <v>0</v>
      </c>
    </row>
    <row r="53" spans="1:16" s="7" customFormat="1" ht="15.95" customHeight="1" x14ac:dyDescent="0.2">
      <c r="A53" s="53">
        <v>1114.0072</v>
      </c>
      <c r="B53" s="88" t="s">
        <v>49</v>
      </c>
      <c r="C53" s="43">
        <v>16</v>
      </c>
      <c r="D53" s="44">
        <v>1</v>
      </c>
      <c r="E53" s="41"/>
      <c r="F53" s="41"/>
      <c r="G53" s="41"/>
      <c r="H53" s="41"/>
      <c r="I53" s="45">
        <f t="shared" si="8"/>
        <v>10.8</v>
      </c>
      <c r="J53" s="42">
        <v>10</v>
      </c>
      <c r="K53" s="42">
        <v>1</v>
      </c>
      <c r="L53" s="46">
        <f t="shared" si="9"/>
        <v>0.08</v>
      </c>
      <c r="M53" s="46">
        <f t="shared" si="10"/>
        <v>0.8</v>
      </c>
      <c r="N53" s="46"/>
      <c r="O53" s="47">
        <v>1.5</v>
      </c>
      <c r="P53" s="48">
        <f t="shared" si="7"/>
        <v>0</v>
      </c>
    </row>
    <row r="54" spans="1:16" s="7" customFormat="1" ht="15.95" customHeight="1" x14ac:dyDescent="0.2">
      <c r="A54" s="53">
        <v>1114.008</v>
      </c>
      <c r="B54" s="88" t="s">
        <v>50</v>
      </c>
      <c r="C54" s="43">
        <v>9</v>
      </c>
      <c r="D54" s="44">
        <v>1</v>
      </c>
      <c r="E54" s="41"/>
      <c r="F54" s="41"/>
      <c r="G54" s="41"/>
      <c r="H54" s="41"/>
      <c r="I54" s="45">
        <f t="shared" si="8"/>
        <v>48.6</v>
      </c>
      <c r="J54" s="42">
        <v>45</v>
      </c>
      <c r="K54" s="42">
        <v>2.5</v>
      </c>
      <c r="L54" s="46">
        <f t="shared" si="9"/>
        <v>0.2</v>
      </c>
      <c r="M54" s="46">
        <f t="shared" si="10"/>
        <v>3.6</v>
      </c>
      <c r="N54" s="46"/>
      <c r="O54" s="47">
        <v>3.8</v>
      </c>
      <c r="P54" s="48">
        <f t="shared" si="7"/>
        <v>0</v>
      </c>
    </row>
    <row r="55" spans="1:16" s="7" customFormat="1" ht="15.95" customHeight="1" x14ac:dyDescent="0.2">
      <c r="A55" s="53">
        <v>1114.0081</v>
      </c>
      <c r="B55" s="88" t="s">
        <v>51</v>
      </c>
      <c r="C55" s="43">
        <v>5</v>
      </c>
      <c r="D55" s="44">
        <v>1</v>
      </c>
      <c r="E55" s="41"/>
      <c r="F55" s="41"/>
      <c r="G55" s="41"/>
      <c r="H55" s="41"/>
      <c r="I55" s="45">
        <f t="shared" si="8"/>
        <v>118.8</v>
      </c>
      <c r="J55" s="42">
        <v>110</v>
      </c>
      <c r="K55" s="42">
        <v>3</v>
      </c>
      <c r="L55" s="46">
        <f t="shared" si="9"/>
        <v>0.24</v>
      </c>
      <c r="M55" s="46">
        <f t="shared" si="10"/>
        <v>8.8000000000000007</v>
      </c>
      <c r="N55" s="46"/>
      <c r="O55" s="47">
        <v>3.75</v>
      </c>
      <c r="P55" s="48">
        <f t="shared" si="7"/>
        <v>0</v>
      </c>
    </row>
    <row r="56" spans="1:16" s="7" customFormat="1" ht="15.95" customHeight="1" x14ac:dyDescent="0.2">
      <c r="A56" s="53">
        <v>1114.0082</v>
      </c>
      <c r="B56" s="88" t="s">
        <v>52</v>
      </c>
      <c r="C56" s="43">
        <v>22</v>
      </c>
      <c r="D56" s="44">
        <v>1</v>
      </c>
      <c r="E56" s="41"/>
      <c r="F56" s="41"/>
      <c r="G56" s="41"/>
      <c r="H56" s="41"/>
      <c r="I56" s="45">
        <f t="shared" si="8"/>
        <v>6.48</v>
      </c>
      <c r="J56" s="42">
        <v>6</v>
      </c>
      <c r="K56" s="42">
        <v>1</v>
      </c>
      <c r="L56" s="46">
        <f t="shared" si="9"/>
        <v>0.08</v>
      </c>
      <c r="M56" s="46">
        <f t="shared" si="10"/>
        <v>0.48</v>
      </c>
      <c r="N56" s="46"/>
      <c r="O56" s="47">
        <v>2.5</v>
      </c>
      <c r="P56" s="48">
        <f t="shared" si="7"/>
        <v>0</v>
      </c>
    </row>
    <row r="57" spans="1:16" s="7" customFormat="1" ht="15.95" customHeight="1" x14ac:dyDescent="0.2">
      <c r="A57" s="53">
        <v>1114.0083</v>
      </c>
      <c r="B57" s="88" t="s">
        <v>53</v>
      </c>
      <c r="C57" s="43">
        <v>18</v>
      </c>
      <c r="D57" s="44">
        <v>1</v>
      </c>
      <c r="E57" s="41"/>
      <c r="F57" s="41"/>
      <c r="G57" s="41"/>
      <c r="H57" s="41"/>
      <c r="I57" s="45">
        <f t="shared" si="8"/>
        <v>5.4</v>
      </c>
      <c r="J57" s="42">
        <v>5</v>
      </c>
      <c r="K57" s="42">
        <v>0.4</v>
      </c>
      <c r="L57" s="46">
        <f t="shared" si="9"/>
        <v>0.03</v>
      </c>
      <c r="M57" s="46">
        <f t="shared" si="10"/>
        <v>0.4</v>
      </c>
      <c r="N57" s="46"/>
      <c r="O57" s="47">
        <v>0.65</v>
      </c>
      <c r="P57" s="48">
        <f t="shared" si="7"/>
        <v>0</v>
      </c>
    </row>
    <row r="58" spans="1:16" s="7" customFormat="1" ht="15.95" customHeight="1" x14ac:dyDescent="0.2">
      <c r="A58" s="53">
        <v>1114.009</v>
      </c>
      <c r="B58" s="88" t="s">
        <v>54</v>
      </c>
      <c r="C58" s="43">
        <v>6</v>
      </c>
      <c r="D58" s="44">
        <v>1</v>
      </c>
      <c r="E58" s="41"/>
      <c r="F58" s="41"/>
      <c r="G58" s="41"/>
      <c r="H58" s="41"/>
      <c r="I58" s="45">
        <f t="shared" si="8"/>
        <v>10.8</v>
      </c>
      <c r="J58" s="42">
        <v>10</v>
      </c>
      <c r="K58" s="42">
        <v>1</v>
      </c>
      <c r="L58" s="46">
        <f t="shared" si="9"/>
        <v>0.08</v>
      </c>
      <c r="M58" s="46">
        <f t="shared" si="10"/>
        <v>0.8</v>
      </c>
      <c r="N58" s="46"/>
      <c r="O58" s="47">
        <v>1.5</v>
      </c>
      <c r="P58" s="48">
        <f t="shared" si="7"/>
        <v>0</v>
      </c>
    </row>
    <row r="59" spans="1:16" s="7" customFormat="1" ht="15.95" customHeight="1" x14ac:dyDescent="0.2">
      <c r="A59" s="53">
        <v>1114.0092</v>
      </c>
      <c r="B59" s="88" t="s">
        <v>55</v>
      </c>
      <c r="C59" s="43">
        <v>25</v>
      </c>
      <c r="D59" s="44">
        <v>1</v>
      </c>
      <c r="E59" s="41"/>
      <c r="F59" s="41"/>
      <c r="G59" s="41"/>
      <c r="H59" s="41"/>
      <c r="I59" s="45">
        <f t="shared" si="8"/>
        <v>21.6</v>
      </c>
      <c r="J59" s="42">
        <v>20</v>
      </c>
      <c r="K59" s="42">
        <v>1</v>
      </c>
      <c r="L59" s="46">
        <f t="shared" si="9"/>
        <v>0.08</v>
      </c>
      <c r="M59" s="46">
        <f t="shared" si="10"/>
        <v>1.6</v>
      </c>
      <c r="N59" s="46"/>
      <c r="O59" s="47">
        <v>1.5</v>
      </c>
      <c r="P59" s="48">
        <f t="shared" si="7"/>
        <v>0</v>
      </c>
    </row>
    <row r="60" spans="1:16" s="7" customFormat="1" ht="15.95" customHeight="1" x14ac:dyDescent="0.2">
      <c r="A60" s="53">
        <v>1114.0092999999999</v>
      </c>
      <c r="B60" s="88" t="s">
        <v>56</v>
      </c>
      <c r="C60" s="43">
        <v>3</v>
      </c>
      <c r="D60" s="44">
        <v>1</v>
      </c>
      <c r="E60" s="41"/>
      <c r="F60" s="41"/>
      <c r="G60" s="41"/>
      <c r="H60" s="41"/>
      <c r="I60" s="45">
        <f t="shared" si="8"/>
        <v>54</v>
      </c>
      <c r="J60" s="42">
        <v>50</v>
      </c>
      <c r="K60" s="42">
        <v>1</v>
      </c>
      <c r="L60" s="46">
        <f t="shared" si="9"/>
        <v>0.08</v>
      </c>
      <c r="M60" s="46">
        <f t="shared" si="10"/>
        <v>4</v>
      </c>
      <c r="N60" s="46"/>
      <c r="O60" s="47">
        <v>1.5</v>
      </c>
      <c r="P60" s="48">
        <f t="shared" ref="P60:P78" si="11">MROUND(E60*O60,0.05)</f>
        <v>0</v>
      </c>
    </row>
    <row r="61" spans="1:16" s="7" customFormat="1" ht="15.95" customHeight="1" x14ac:dyDescent="0.2">
      <c r="A61" s="53">
        <v>1114.0097000000001</v>
      </c>
      <c r="B61" s="88" t="s">
        <v>57</v>
      </c>
      <c r="C61" s="43">
        <v>2</v>
      </c>
      <c r="D61" s="44">
        <v>1</v>
      </c>
      <c r="E61" s="41"/>
      <c r="F61" s="41"/>
      <c r="G61" s="41"/>
      <c r="H61" s="41"/>
      <c r="I61" s="45">
        <f t="shared" si="8"/>
        <v>21.6</v>
      </c>
      <c r="J61" s="42">
        <v>20</v>
      </c>
      <c r="K61" s="42">
        <v>1</v>
      </c>
      <c r="L61" s="46">
        <f t="shared" si="9"/>
        <v>0.08</v>
      </c>
      <c r="M61" s="46">
        <f t="shared" si="10"/>
        <v>1.6</v>
      </c>
      <c r="N61" s="46"/>
      <c r="O61" s="47">
        <v>1.5</v>
      </c>
      <c r="P61" s="48">
        <f t="shared" si="11"/>
        <v>0</v>
      </c>
    </row>
    <row r="62" spans="1:16" s="7" customFormat="1" ht="15.95" customHeight="1" x14ac:dyDescent="0.2">
      <c r="A62" s="53">
        <v>1114.0098</v>
      </c>
      <c r="B62" s="88" t="s">
        <v>58</v>
      </c>
      <c r="C62" s="43">
        <v>4</v>
      </c>
      <c r="D62" s="44">
        <v>1</v>
      </c>
      <c r="E62" s="41"/>
      <c r="F62" s="41"/>
      <c r="G62" s="41"/>
      <c r="H62" s="41"/>
      <c r="I62" s="45">
        <f t="shared" si="8"/>
        <v>86.4</v>
      </c>
      <c r="J62" s="42">
        <v>80</v>
      </c>
      <c r="K62" s="42">
        <v>2.5</v>
      </c>
      <c r="L62" s="46">
        <f t="shared" si="9"/>
        <v>0.2</v>
      </c>
      <c r="M62" s="46">
        <f t="shared" si="10"/>
        <v>6.4</v>
      </c>
      <c r="N62" s="46"/>
      <c r="O62" s="47">
        <v>3.8</v>
      </c>
      <c r="P62" s="48">
        <f t="shared" si="11"/>
        <v>0</v>
      </c>
    </row>
    <row r="63" spans="1:16" s="7" customFormat="1" ht="15.95" customHeight="1" x14ac:dyDescent="0.2">
      <c r="A63" s="53">
        <v>1114.0099</v>
      </c>
      <c r="B63" s="88" t="s">
        <v>59</v>
      </c>
      <c r="C63" s="43">
        <v>3</v>
      </c>
      <c r="D63" s="44">
        <v>1</v>
      </c>
      <c r="E63" s="41"/>
      <c r="F63" s="41"/>
      <c r="G63" s="41"/>
      <c r="H63" s="41"/>
      <c r="I63" s="45">
        <f t="shared" si="8"/>
        <v>86.4</v>
      </c>
      <c r="J63" s="42">
        <v>80</v>
      </c>
      <c r="K63" s="42">
        <v>2.5</v>
      </c>
      <c r="L63" s="46">
        <f t="shared" si="9"/>
        <v>0.2</v>
      </c>
      <c r="M63" s="46">
        <f t="shared" si="10"/>
        <v>6.4</v>
      </c>
      <c r="N63" s="46"/>
      <c r="O63" s="47">
        <v>3.8</v>
      </c>
      <c r="P63" s="48">
        <f t="shared" si="11"/>
        <v>0</v>
      </c>
    </row>
    <row r="64" spans="1:16" s="7" customFormat="1" ht="15.95" customHeight="1" x14ac:dyDescent="0.2">
      <c r="A64" s="53">
        <v>1114.0101</v>
      </c>
      <c r="B64" s="88" t="s">
        <v>60</v>
      </c>
      <c r="C64" s="43">
        <v>7</v>
      </c>
      <c r="D64" s="44">
        <v>1</v>
      </c>
      <c r="E64" s="41"/>
      <c r="F64" s="41"/>
      <c r="G64" s="41"/>
      <c r="H64" s="41"/>
      <c r="I64" s="45">
        <f t="shared" si="8"/>
        <v>21.6</v>
      </c>
      <c r="J64" s="42">
        <v>20</v>
      </c>
      <c r="K64" s="42">
        <v>1</v>
      </c>
      <c r="L64" s="46">
        <f t="shared" si="9"/>
        <v>0.08</v>
      </c>
      <c r="M64" s="46">
        <f t="shared" si="10"/>
        <v>1.6</v>
      </c>
      <c r="N64" s="46"/>
      <c r="O64" s="47">
        <v>1.5</v>
      </c>
      <c r="P64" s="48">
        <f t="shared" si="11"/>
        <v>0</v>
      </c>
    </row>
    <row r="65" spans="1:16" s="7" customFormat="1" ht="15.95" customHeight="1" x14ac:dyDescent="0.2">
      <c r="A65" s="53">
        <v>1114.0102999999999</v>
      </c>
      <c r="B65" s="88" t="s">
        <v>61</v>
      </c>
      <c r="C65" s="43">
        <v>4</v>
      </c>
      <c r="D65" s="44">
        <v>1</v>
      </c>
      <c r="E65" s="41"/>
      <c r="F65" s="41"/>
      <c r="G65" s="41"/>
      <c r="H65" s="41"/>
      <c r="I65" s="45">
        <f t="shared" si="8"/>
        <v>21.6</v>
      </c>
      <c r="J65" s="42">
        <v>20</v>
      </c>
      <c r="K65" s="42">
        <v>1</v>
      </c>
      <c r="L65" s="46">
        <f t="shared" si="9"/>
        <v>0.08</v>
      </c>
      <c r="M65" s="46">
        <f t="shared" si="10"/>
        <v>1.6</v>
      </c>
      <c r="N65" s="46"/>
      <c r="O65" s="47">
        <v>1.5</v>
      </c>
      <c r="P65" s="48">
        <f t="shared" si="11"/>
        <v>0</v>
      </c>
    </row>
    <row r="66" spans="1:16" s="7" customFormat="1" ht="15.95" customHeight="1" x14ac:dyDescent="0.2">
      <c r="A66" s="53">
        <v>1114.011</v>
      </c>
      <c r="B66" s="88" t="s">
        <v>62</v>
      </c>
      <c r="C66" s="43">
        <v>32</v>
      </c>
      <c r="D66" s="44">
        <v>1</v>
      </c>
      <c r="E66" s="41"/>
      <c r="F66" s="41"/>
      <c r="G66" s="41"/>
      <c r="H66" s="41"/>
      <c r="I66" s="45">
        <f t="shared" si="8"/>
        <v>16.2</v>
      </c>
      <c r="J66" s="42">
        <v>15</v>
      </c>
      <c r="K66" s="42">
        <v>2</v>
      </c>
      <c r="L66" s="46">
        <f t="shared" si="9"/>
        <v>0.16</v>
      </c>
      <c r="M66" s="46">
        <f t="shared" si="10"/>
        <v>1.2</v>
      </c>
      <c r="N66" s="46"/>
      <c r="O66" s="47">
        <v>2.9</v>
      </c>
      <c r="P66" s="48">
        <f t="shared" si="11"/>
        <v>0</v>
      </c>
    </row>
    <row r="67" spans="1:16" s="7" customFormat="1" ht="15.95" customHeight="1" x14ac:dyDescent="0.2">
      <c r="A67" s="53">
        <v>1114.0110999999999</v>
      </c>
      <c r="B67" s="88" t="s">
        <v>63</v>
      </c>
      <c r="C67" s="43">
        <v>83</v>
      </c>
      <c r="D67" s="44">
        <v>1</v>
      </c>
      <c r="E67" s="41"/>
      <c r="F67" s="41"/>
      <c r="G67" s="41"/>
      <c r="H67" s="41"/>
      <c r="I67" s="45">
        <f t="shared" si="8"/>
        <v>48.6</v>
      </c>
      <c r="J67" s="42">
        <v>45</v>
      </c>
      <c r="K67" s="42">
        <v>2</v>
      </c>
      <c r="L67" s="46">
        <f t="shared" si="9"/>
        <v>0.16</v>
      </c>
      <c r="M67" s="46">
        <f t="shared" si="10"/>
        <v>3.6</v>
      </c>
      <c r="N67" s="46"/>
      <c r="O67" s="47">
        <v>2.9</v>
      </c>
      <c r="P67" s="48">
        <f t="shared" si="11"/>
        <v>0</v>
      </c>
    </row>
    <row r="68" spans="1:16" s="7" customFormat="1" ht="15.95" customHeight="1" x14ac:dyDescent="0.2">
      <c r="A68" s="53">
        <v>1114.0106000000001</v>
      </c>
      <c r="B68" s="88" t="s">
        <v>64</v>
      </c>
      <c r="C68" s="43">
        <v>140</v>
      </c>
      <c r="D68" s="44">
        <v>1</v>
      </c>
      <c r="E68" s="41"/>
      <c r="F68" s="41"/>
      <c r="G68" s="41"/>
      <c r="H68" s="41"/>
      <c r="I68" s="45">
        <f t="shared" si="8"/>
        <v>1.08</v>
      </c>
      <c r="J68" s="42">
        <v>1</v>
      </c>
      <c r="K68" s="42">
        <v>0.1</v>
      </c>
      <c r="L68" s="46">
        <f t="shared" si="9"/>
        <v>0.01</v>
      </c>
      <c r="M68" s="46">
        <f t="shared" si="10"/>
        <v>0.08</v>
      </c>
      <c r="N68" s="46"/>
      <c r="O68" s="47">
        <v>0.21</v>
      </c>
      <c r="P68" s="48">
        <f t="shared" si="11"/>
        <v>0</v>
      </c>
    </row>
    <row r="69" spans="1:16" s="7" customFormat="1" ht="15.95" customHeight="1" x14ac:dyDescent="0.2">
      <c r="A69" s="53">
        <v>1114.01</v>
      </c>
      <c r="B69" s="88" t="s">
        <v>65</v>
      </c>
      <c r="C69" s="43">
        <v>5</v>
      </c>
      <c r="D69" s="44">
        <v>1</v>
      </c>
      <c r="E69" s="41"/>
      <c r="F69" s="41"/>
      <c r="G69" s="41"/>
      <c r="H69" s="41"/>
      <c r="I69" s="45">
        <f t="shared" si="8"/>
        <v>21.6</v>
      </c>
      <c r="J69" s="42">
        <v>20</v>
      </c>
      <c r="K69" s="42">
        <v>1</v>
      </c>
      <c r="L69" s="46">
        <f t="shared" si="9"/>
        <v>0.08</v>
      </c>
      <c r="M69" s="46">
        <f t="shared" si="10"/>
        <v>1.6</v>
      </c>
      <c r="N69" s="46"/>
      <c r="O69" s="47">
        <v>1.5</v>
      </c>
      <c r="P69" s="48">
        <f t="shared" si="11"/>
        <v>0</v>
      </c>
    </row>
    <row r="70" spans="1:16" s="7" customFormat="1" ht="15.95" customHeight="1" x14ac:dyDescent="0.25">
      <c r="A70" s="53">
        <v>1114.0054</v>
      </c>
      <c r="B70" s="88" t="s">
        <v>66</v>
      </c>
      <c r="C70" s="43">
        <v>350</v>
      </c>
      <c r="D70" s="44">
        <v>1</v>
      </c>
      <c r="E70" s="129"/>
      <c r="F70" s="41"/>
      <c r="G70" s="41"/>
      <c r="H70" s="41"/>
      <c r="I70" s="45">
        <f t="shared" si="8"/>
        <v>3.24</v>
      </c>
      <c r="J70" s="42">
        <v>3</v>
      </c>
      <c r="K70" s="42">
        <v>0.4</v>
      </c>
      <c r="L70" s="46">
        <f t="shared" si="9"/>
        <v>0.03</v>
      </c>
      <c r="M70" s="46">
        <f t="shared" si="10"/>
        <v>0.24</v>
      </c>
      <c r="N70" s="46"/>
      <c r="O70" s="47">
        <v>0.5</v>
      </c>
      <c r="P70" s="48">
        <f t="shared" si="11"/>
        <v>0</v>
      </c>
    </row>
    <row r="71" spans="1:16" s="7" customFormat="1" ht="15.95" customHeight="1" x14ac:dyDescent="0.2">
      <c r="A71" s="53">
        <v>1114.0035</v>
      </c>
      <c r="B71" s="88" t="s">
        <v>67</v>
      </c>
      <c r="C71" s="43">
        <v>100</v>
      </c>
      <c r="D71" s="44">
        <v>25</v>
      </c>
      <c r="E71" s="41"/>
      <c r="F71" s="41"/>
      <c r="G71" s="41"/>
      <c r="H71" s="41"/>
      <c r="I71" s="45">
        <f t="shared" si="8"/>
        <v>5.4</v>
      </c>
      <c r="J71" s="42">
        <v>5</v>
      </c>
      <c r="K71" s="42">
        <v>0.6</v>
      </c>
      <c r="L71" s="46">
        <f t="shared" si="9"/>
        <v>0.05</v>
      </c>
      <c r="M71" s="46">
        <f t="shared" si="10"/>
        <v>0.4</v>
      </c>
      <c r="N71" s="46"/>
      <c r="O71" s="47">
        <v>0.55000000000000004</v>
      </c>
      <c r="P71" s="48">
        <f t="shared" si="11"/>
        <v>0</v>
      </c>
    </row>
    <row r="72" spans="1:16" s="7" customFormat="1" ht="15.95" customHeight="1" x14ac:dyDescent="0.2">
      <c r="A72" s="53">
        <v>1114.0101999999999</v>
      </c>
      <c r="B72" s="88" t="s">
        <v>68</v>
      </c>
      <c r="C72" s="43">
        <v>9</v>
      </c>
      <c r="D72" s="44">
        <v>1</v>
      </c>
      <c r="E72" s="41"/>
      <c r="F72" s="41"/>
      <c r="G72" s="41"/>
      <c r="H72" s="41"/>
      <c r="I72" s="45">
        <f t="shared" si="8"/>
        <v>21.6</v>
      </c>
      <c r="J72" s="42">
        <v>20</v>
      </c>
      <c r="K72" s="42">
        <v>1</v>
      </c>
      <c r="L72" s="46">
        <f t="shared" si="9"/>
        <v>0.08</v>
      </c>
      <c r="M72" s="46">
        <f t="shared" si="10"/>
        <v>1.6</v>
      </c>
      <c r="N72" s="46"/>
      <c r="O72" s="47">
        <v>1.5</v>
      </c>
      <c r="P72" s="48">
        <f t="shared" si="11"/>
        <v>0</v>
      </c>
    </row>
    <row r="73" spans="1:16" s="7" customFormat="1" ht="15.95" customHeight="1" x14ac:dyDescent="0.2">
      <c r="A73" s="53">
        <v>1114.0102999999999</v>
      </c>
      <c r="B73" s="88" t="s">
        <v>69</v>
      </c>
      <c r="C73" s="43">
        <v>14</v>
      </c>
      <c r="D73" s="44">
        <v>1</v>
      </c>
      <c r="E73" s="41"/>
      <c r="F73" s="41"/>
      <c r="G73" s="41"/>
      <c r="H73" s="41"/>
      <c r="I73" s="45">
        <f t="shared" si="8"/>
        <v>64.8</v>
      </c>
      <c r="J73" s="42">
        <v>60</v>
      </c>
      <c r="K73" s="42">
        <v>2.5</v>
      </c>
      <c r="L73" s="46">
        <f t="shared" si="9"/>
        <v>0.2</v>
      </c>
      <c r="M73" s="46">
        <f t="shared" si="10"/>
        <v>4.8</v>
      </c>
      <c r="N73" s="46"/>
      <c r="O73" s="47">
        <v>3.8</v>
      </c>
      <c r="P73" s="48">
        <f t="shared" si="11"/>
        <v>0</v>
      </c>
    </row>
    <row r="74" spans="1:16" s="7" customFormat="1" ht="15.95" customHeight="1" x14ac:dyDescent="0.2">
      <c r="A74" s="53">
        <v>1114.0103999999999</v>
      </c>
      <c r="B74" s="88" t="s">
        <v>70</v>
      </c>
      <c r="C74" s="43">
        <v>11</v>
      </c>
      <c r="D74" s="44">
        <v>1</v>
      </c>
      <c r="E74" s="41"/>
      <c r="F74" s="41"/>
      <c r="G74" s="41"/>
      <c r="H74" s="41"/>
      <c r="I74" s="45">
        <f t="shared" si="8"/>
        <v>37.799999999999997</v>
      </c>
      <c r="J74" s="42">
        <v>35</v>
      </c>
      <c r="K74" s="42">
        <v>2.5</v>
      </c>
      <c r="L74" s="46">
        <f t="shared" si="9"/>
        <v>0.2</v>
      </c>
      <c r="M74" s="46">
        <f t="shared" si="10"/>
        <v>2.8000000000000003</v>
      </c>
      <c r="N74" s="46"/>
      <c r="O74" s="47">
        <v>3.8</v>
      </c>
      <c r="P74" s="48">
        <f t="shared" si="11"/>
        <v>0</v>
      </c>
    </row>
    <row r="75" spans="1:16" s="7" customFormat="1" ht="15.95" customHeight="1" x14ac:dyDescent="0.2">
      <c r="A75" s="53">
        <v>1114.0105000000001</v>
      </c>
      <c r="B75" s="88" t="s">
        <v>71</v>
      </c>
      <c r="C75" s="43">
        <v>8</v>
      </c>
      <c r="D75" s="44">
        <v>1</v>
      </c>
      <c r="E75" s="41"/>
      <c r="F75" s="41"/>
      <c r="G75" s="41"/>
      <c r="H75" s="41"/>
      <c r="I75" s="45">
        <f t="shared" si="8"/>
        <v>54</v>
      </c>
      <c r="J75" s="42">
        <v>50</v>
      </c>
      <c r="K75" s="42">
        <v>3.5</v>
      </c>
      <c r="L75" s="46">
        <f t="shared" si="9"/>
        <v>0.28000000000000003</v>
      </c>
      <c r="M75" s="46">
        <f t="shared" si="10"/>
        <v>4</v>
      </c>
      <c r="N75" s="46"/>
      <c r="O75" s="47">
        <v>4.9000000000000004</v>
      </c>
      <c r="P75" s="48">
        <f t="shared" si="11"/>
        <v>0</v>
      </c>
    </row>
    <row r="76" spans="1:16" s="7" customFormat="1" ht="15.95" customHeight="1" x14ac:dyDescent="0.2">
      <c r="A76" s="53">
        <v>1114.0171</v>
      </c>
      <c r="B76" s="88" t="s">
        <v>72</v>
      </c>
      <c r="C76" s="43">
        <v>7</v>
      </c>
      <c r="D76" s="44">
        <v>1</v>
      </c>
      <c r="E76" s="41"/>
      <c r="F76" s="41"/>
      <c r="G76" s="41"/>
      <c r="H76" s="41"/>
      <c r="I76" s="45">
        <f t="shared" si="8"/>
        <v>54</v>
      </c>
      <c r="J76" s="42">
        <v>50</v>
      </c>
      <c r="K76" s="42">
        <v>2.5</v>
      </c>
      <c r="L76" s="46">
        <f t="shared" si="9"/>
        <v>0.2</v>
      </c>
      <c r="M76" s="46">
        <f t="shared" si="10"/>
        <v>4</v>
      </c>
      <c r="N76" s="46"/>
      <c r="O76" s="47">
        <v>3.8</v>
      </c>
      <c r="P76" s="48">
        <f t="shared" si="11"/>
        <v>0</v>
      </c>
    </row>
    <row r="77" spans="1:16" s="7" customFormat="1" ht="15.95" customHeight="1" x14ac:dyDescent="0.2">
      <c r="A77" s="53">
        <v>1114.0172</v>
      </c>
      <c r="B77" s="88" t="s">
        <v>73</v>
      </c>
      <c r="C77" s="43">
        <v>12</v>
      </c>
      <c r="D77" s="44">
        <v>1</v>
      </c>
      <c r="E77" s="41"/>
      <c r="F77" s="41"/>
      <c r="G77" s="41"/>
      <c r="H77" s="41"/>
      <c r="I77" s="45">
        <f t="shared" si="8"/>
        <v>64.8</v>
      </c>
      <c r="J77" s="42">
        <v>60</v>
      </c>
      <c r="K77" s="42">
        <v>2.5</v>
      </c>
      <c r="L77" s="46">
        <f t="shared" si="9"/>
        <v>0.2</v>
      </c>
      <c r="M77" s="46">
        <f t="shared" si="10"/>
        <v>4.8</v>
      </c>
      <c r="N77" s="46"/>
      <c r="O77" s="47">
        <v>3.8</v>
      </c>
      <c r="P77" s="48">
        <f t="shared" si="11"/>
        <v>0</v>
      </c>
    </row>
    <row r="78" spans="1:16" s="7" customFormat="1" ht="15.95" customHeight="1" thickBot="1" x14ac:dyDescent="0.25">
      <c r="A78" s="53">
        <v>1114.0173</v>
      </c>
      <c r="B78" s="88" t="s">
        <v>74</v>
      </c>
      <c r="C78" s="43">
        <v>22</v>
      </c>
      <c r="D78" s="44">
        <v>1</v>
      </c>
      <c r="E78" s="41"/>
      <c r="F78" s="41"/>
      <c r="G78" s="41"/>
      <c r="H78" s="41"/>
      <c r="I78" s="45">
        <f t="shared" si="8"/>
        <v>0</v>
      </c>
      <c r="J78" s="42"/>
      <c r="K78" s="42">
        <v>2.5</v>
      </c>
      <c r="L78" s="46">
        <f t="shared" si="9"/>
        <v>0.2</v>
      </c>
      <c r="M78" s="46">
        <f t="shared" si="10"/>
        <v>0</v>
      </c>
      <c r="N78" s="46"/>
      <c r="O78" s="47">
        <v>3.8</v>
      </c>
      <c r="P78" s="48">
        <f t="shared" si="11"/>
        <v>0</v>
      </c>
    </row>
    <row r="79" spans="1:16" s="7" customFormat="1" ht="15.95" customHeight="1" x14ac:dyDescent="0.25">
      <c r="A79" s="54"/>
      <c r="B79" s="55" t="s">
        <v>75</v>
      </c>
      <c r="C79" s="55"/>
      <c r="D79" s="56"/>
      <c r="E79" s="56"/>
      <c r="F79" s="56"/>
      <c r="G79" s="56"/>
      <c r="H79" s="56"/>
      <c r="I79" s="56"/>
      <c r="J79" s="57"/>
      <c r="K79" s="57"/>
      <c r="L79" s="58">
        <f t="shared" si="9"/>
        <v>0</v>
      </c>
      <c r="M79" s="57"/>
      <c r="N79" s="57"/>
      <c r="O79" s="59"/>
      <c r="P79" s="60">
        <f>SUM(P28:P78)</f>
        <v>0</v>
      </c>
    </row>
    <row r="80" spans="1:16" s="7" customFormat="1" ht="4.5" customHeight="1" x14ac:dyDescent="0.25">
      <c r="A80" s="51"/>
      <c r="B80" s="19"/>
      <c r="C80" s="19"/>
      <c r="J80" s="61"/>
      <c r="K80" s="61"/>
      <c r="L80" s="61"/>
      <c r="M80" s="61"/>
      <c r="N80" s="61"/>
      <c r="O80" s="62"/>
      <c r="P80" s="63"/>
    </row>
    <row r="81" spans="1:19" s="7" customFormat="1" ht="15.95" customHeight="1" x14ac:dyDescent="0.2">
      <c r="A81" s="142"/>
      <c r="B81" s="142"/>
      <c r="C81" s="142"/>
      <c r="D81" s="142"/>
      <c r="E81" s="142"/>
      <c r="F81" s="142"/>
      <c r="G81" s="142"/>
      <c r="H81" s="142"/>
      <c r="I81" s="142"/>
      <c r="J81" s="142"/>
      <c r="K81" s="142"/>
      <c r="L81" s="142"/>
      <c r="M81" s="142"/>
      <c r="N81" s="142"/>
      <c r="O81" s="142"/>
      <c r="P81" s="142"/>
    </row>
    <row r="82" spans="1:19" s="7" customFormat="1" ht="15.95" customHeight="1" x14ac:dyDescent="0.2">
      <c r="A82" s="142"/>
      <c r="B82" s="142"/>
      <c r="C82" s="142"/>
      <c r="D82" s="142"/>
      <c r="E82" s="142"/>
      <c r="F82" s="142"/>
      <c r="G82" s="142"/>
      <c r="H82" s="142"/>
      <c r="I82" s="142"/>
      <c r="J82" s="142"/>
      <c r="K82" s="142"/>
      <c r="L82" s="142"/>
      <c r="M82" s="142"/>
      <c r="N82" s="142"/>
      <c r="O82" s="142"/>
      <c r="P82" s="142"/>
    </row>
    <row r="83" spans="1:19" s="7" customFormat="1" ht="15.95" customHeight="1" x14ac:dyDescent="0.2">
      <c r="A83" s="142"/>
      <c r="B83" s="142"/>
      <c r="C83" s="142"/>
      <c r="D83" s="142"/>
      <c r="E83" s="142"/>
      <c r="F83" s="142"/>
      <c r="G83" s="142"/>
      <c r="H83" s="142"/>
      <c r="I83" s="142"/>
      <c r="J83" s="142"/>
      <c r="K83" s="142"/>
      <c r="L83" s="142"/>
      <c r="M83" s="142"/>
      <c r="N83" s="142"/>
      <c r="O83" s="142"/>
      <c r="P83" s="142"/>
    </row>
    <row r="84" spans="1:19" s="7" customFormat="1" ht="15.95" customHeight="1" x14ac:dyDescent="0.2">
      <c r="A84" s="142"/>
      <c r="B84" s="142"/>
      <c r="C84" s="142"/>
      <c r="D84" s="142"/>
      <c r="E84" s="142"/>
      <c r="F84" s="142"/>
      <c r="G84" s="142"/>
      <c r="H84" s="142"/>
      <c r="I84" s="142"/>
      <c r="J84" s="142"/>
      <c r="K84" s="142"/>
      <c r="L84" s="142"/>
      <c r="M84" s="142"/>
      <c r="N84" s="142"/>
      <c r="O84" s="142"/>
      <c r="P84" s="142"/>
    </row>
    <row r="85" spans="1:19" s="7" customFormat="1" ht="15.95" customHeight="1" thickBot="1" x14ac:dyDescent="0.25">
      <c r="A85" s="142"/>
      <c r="B85" s="142"/>
      <c r="C85" s="142"/>
      <c r="D85" s="142"/>
      <c r="E85" s="142"/>
      <c r="F85" s="142"/>
      <c r="G85" s="142"/>
      <c r="H85" s="142"/>
      <c r="I85" s="142"/>
      <c r="J85" s="142"/>
      <c r="K85" s="142"/>
      <c r="L85" s="142"/>
      <c r="M85" s="142"/>
      <c r="N85" s="142"/>
      <c r="O85" s="142"/>
      <c r="P85" s="142"/>
    </row>
    <row r="86" spans="1:19" ht="46.5" customHeight="1" thickBot="1" x14ac:dyDescent="0.25">
      <c r="A86" s="31" t="s">
        <v>9</v>
      </c>
      <c r="B86" s="32" t="s">
        <v>10</v>
      </c>
      <c r="C86" s="33" t="s">
        <v>11</v>
      </c>
      <c r="D86" s="34" t="s">
        <v>12</v>
      </c>
      <c r="E86" s="35" t="s">
        <v>13</v>
      </c>
      <c r="F86" s="34" t="s">
        <v>14</v>
      </c>
      <c r="G86" s="36" t="s">
        <v>15</v>
      </c>
      <c r="H86" s="34" t="s">
        <v>16</v>
      </c>
      <c r="I86" s="34" t="s">
        <v>17</v>
      </c>
      <c r="J86" s="34" t="s">
        <v>18</v>
      </c>
      <c r="K86" s="34" t="s">
        <v>19</v>
      </c>
      <c r="L86" s="34"/>
      <c r="M86" s="34"/>
      <c r="N86" s="34" t="s">
        <v>20</v>
      </c>
      <c r="O86" s="64" t="s">
        <v>76</v>
      </c>
      <c r="P86" s="65" t="s">
        <v>22</v>
      </c>
      <c r="R86" s="40"/>
      <c r="S86" s="30"/>
    </row>
    <row r="87" spans="1:19" s="7" customFormat="1" ht="15.95" customHeight="1" x14ac:dyDescent="0.2">
      <c r="A87" s="89"/>
      <c r="B87" s="90" t="s">
        <v>77</v>
      </c>
      <c r="C87" s="90"/>
      <c r="D87" s="91"/>
      <c r="E87" s="92"/>
      <c r="F87" s="92"/>
      <c r="G87" s="92"/>
      <c r="H87" s="91"/>
      <c r="I87" s="91"/>
      <c r="J87" s="91"/>
      <c r="K87" s="91"/>
      <c r="L87" s="58">
        <f>ROUND(K87*8%,2)</f>
        <v>0</v>
      </c>
      <c r="M87" s="58"/>
      <c r="N87" s="91"/>
      <c r="O87" s="91"/>
      <c r="P87" s="93">
        <f>P79</f>
        <v>0</v>
      </c>
    </row>
    <row r="88" spans="1:19" s="7" customFormat="1" ht="24.95" customHeight="1" x14ac:dyDescent="0.2">
      <c r="A88" s="141" t="s">
        <v>78</v>
      </c>
      <c r="B88" s="141"/>
      <c r="C88" s="141"/>
      <c r="D88" s="141"/>
      <c r="E88" s="141"/>
      <c r="F88" s="141"/>
      <c r="G88" s="141"/>
      <c r="H88" s="141"/>
      <c r="I88" s="141"/>
      <c r="J88" s="141"/>
      <c r="K88" s="141"/>
      <c r="L88" s="141"/>
      <c r="M88" s="141"/>
      <c r="N88" s="141"/>
      <c r="O88" s="141"/>
      <c r="P88" s="141"/>
    </row>
    <row r="89" spans="1:19" s="7" customFormat="1" ht="15.95" customHeight="1" x14ac:dyDescent="0.2">
      <c r="A89" s="53">
        <v>1114.002</v>
      </c>
      <c r="B89" s="120" t="s">
        <v>79</v>
      </c>
      <c r="C89" s="43">
        <v>51</v>
      </c>
      <c r="D89" s="44">
        <v>1</v>
      </c>
      <c r="E89" s="41"/>
      <c r="F89" s="41"/>
      <c r="G89" s="41"/>
      <c r="H89" s="41"/>
      <c r="I89" s="45">
        <f t="shared" ref="I89" si="12">J89+M89</f>
        <v>2.16</v>
      </c>
      <c r="J89" s="42">
        <v>2</v>
      </c>
      <c r="K89" s="42">
        <v>0.2</v>
      </c>
      <c r="L89" s="46">
        <f t="shared" ref="L89" si="13">ROUND(K89*8%,2)</f>
        <v>0.02</v>
      </c>
      <c r="M89" s="46">
        <f t="shared" ref="M89" si="14">J89*8%</f>
        <v>0.16</v>
      </c>
      <c r="N89" s="46"/>
      <c r="O89" s="47">
        <f t="shared" ref="O89" si="15">K89+L89</f>
        <v>0.22</v>
      </c>
      <c r="P89" s="48">
        <f t="shared" ref="P89" si="16">MROUND(E89*O89,0.05)</f>
        <v>0</v>
      </c>
    </row>
    <row r="90" spans="1:19" s="7" customFormat="1" ht="15.95" customHeight="1" x14ac:dyDescent="0.2">
      <c r="A90" s="53">
        <v>1114.0020999999999</v>
      </c>
      <c r="B90" s="120" t="s">
        <v>80</v>
      </c>
      <c r="C90" s="43">
        <v>15</v>
      </c>
      <c r="D90" s="44">
        <v>1</v>
      </c>
      <c r="E90" s="41"/>
      <c r="F90" s="41"/>
      <c r="G90" s="41"/>
      <c r="H90" s="41"/>
      <c r="I90" s="45">
        <f t="shared" ref="I90:I102" si="17">J90+M90</f>
        <v>10.8</v>
      </c>
      <c r="J90" s="42">
        <v>10</v>
      </c>
      <c r="K90" s="42">
        <v>0.4</v>
      </c>
      <c r="L90" s="46">
        <f t="shared" ref="L90:L102" si="18">ROUND(K90*8%,2)</f>
        <v>0.03</v>
      </c>
      <c r="M90" s="46">
        <f t="shared" ref="M90:M102" si="19">J90*8%</f>
        <v>0.8</v>
      </c>
      <c r="N90" s="46"/>
      <c r="O90" s="47">
        <f t="shared" ref="O90:O94" si="20">K90+L90</f>
        <v>0.43000000000000005</v>
      </c>
      <c r="P90" s="48">
        <f t="shared" ref="P90:P122" si="21">MROUND(E90*O90,0.05)</f>
        <v>0</v>
      </c>
    </row>
    <row r="91" spans="1:19" s="7" customFormat="1" ht="15.95" customHeight="1" x14ac:dyDescent="0.2">
      <c r="A91" s="53">
        <v>1114.0091</v>
      </c>
      <c r="B91" s="120" t="s">
        <v>81</v>
      </c>
      <c r="C91" s="43">
        <v>4</v>
      </c>
      <c r="D91" s="44">
        <v>1</v>
      </c>
      <c r="E91" s="41"/>
      <c r="F91" s="41"/>
      <c r="G91" s="41"/>
      <c r="H91" s="41"/>
      <c r="I91" s="45">
        <f t="shared" si="17"/>
        <v>194.4</v>
      </c>
      <c r="J91" s="42">
        <v>180</v>
      </c>
      <c r="K91" s="42">
        <v>3</v>
      </c>
      <c r="L91" s="46">
        <f t="shared" si="18"/>
        <v>0.24</v>
      </c>
      <c r="M91" s="46">
        <f t="shared" si="19"/>
        <v>14.4</v>
      </c>
      <c r="N91" s="46"/>
      <c r="O91" s="47">
        <f t="shared" si="20"/>
        <v>3.24</v>
      </c>
      <c r="P91" s="48">
        <f t="shared" si="21"/>
        <v>0</v>
      </c>
    </row>
    <row r="92" spans="1:19" s="7" customFormat="1" ht="15.95" customHeight="1" x14ac:dyDescent="0.2">
      <c r="A92" s="53">
        <v>1114.0093999999999</v>
      </c>
      <c r="B92" s="120" t="s">
        <v>82</v>
      </c>
      <c r="C92" s="43">
        <v>5</v>
      </c>
      <c r="D92" s="44">
        <v>1</v>
      </c>
      <c r="E92" s="41"/>
      <c r="F92" s="41"/>
      <c r="G92" s="41"/>
      <c r="H92" s="41"/>
      <c r="I92" s="45">
        <f t="shared" si="17"/>
        <v>21.6</v>
      </c>
      <c r="J92" s="42">
        <v>20</v>
      </c>
      <c r="K92" s="42">
        <v>1</v>
      </c>
      <c r="L92" s="46">
        <f t="shared" si="18"/>
        <v>0.08</v>
      </c>
      <c r="M92" s="46">
        <f t="shared" si="19"/>
        <v>1.6</v>
      </c>
      <c r="N92" s="46"/>
      <c r="O92" s="47">
        <f t="shared" si="20"/>
        <v>1.08</v>
      </c>
      <c r="P92" s="48">
        <f t="shared" si="21"/>
        <v>0</v>
      </c>
    </row>
    <row r="93" spans="1:19" s="7" customFormat="1" ht="15.95" customHeight="1" x14ac:dyDescent="0.2">
      <c r="A93" s="53">
        <v>1114.0094999999999</v>
      </c>
      <c r="B93" s="120" t="s">
        <v>83</v>
      </c>
      <c r="C93" s="43">
        <v>1</v>
      </c>
      <c r="D93" s="44">
        <v>1</v>
      </c>
      <c r="E93" s="41"/>
      <c r="F93" s="41"/>
      <c r="G93" s="41"/>
      <c r="H93" s="41"/>
      <c r="I93" s="45">
        <f t="shared" si="17"/>
        <v>21.6</v>
      </c>
      <c r="J93" s="42">
        <v>20</v>
      </c>
      <c r="K93" s="42">
        <v>1</v>
      </c>
      <c r="L93" s="46">
        <f t="shared" si="18"/>
        <v>0.08</v>
      </c>
      <c r="M93" s="46">
        <f t="shared" si="19"/>
        <v>1.6</v>
      </c>
      <c r="N93" s="46"/>
      <c r="O93" s="47">
        <f t="shared" si="20"/>
        <v>1.08</v>
      </c>
      <c r="P93" s="48">
        <f t="shared" si="21"/>
        <v>0</v>
      </c>
    </row>
    <row r="94" spans="1:19" s="7" customFormat="1" ht="15.95" customHeight="1" x14ac:dyDescent="0.2">
      <c r="A94" s="53">
        <v>1114.0096000000001</v>
      </c>
      <c r="B94" s="120" t="s">
        <v>139</v>
      </c>
      <c r="C94" s="43">
        <v>13</v>
      </c>
      <c r="D94" s="44">
        <v>1</v>
      </c>
      <c r="E94" s="41"/>
      <c r="F94" s="41"/>
      <c r="G94" s="41"/>
      <c r="H94" s="41"/>
      <c r="I94" s="45">
        <f t="shared" si="17"/>
        <v>21.6</v>
      </c>
      <c r="J94" s="42">
        <v>20</v>
      </c>
      <c r="K94" s="42">
        <v>1</v>
      </c>
      <c r="L94" s="46">
        <f t="shared" si="18"/>
        <v>0.08</v>
      </c>
      <c r="M94" s="46">
        <f t="shared" si="19"/>
        <v>1.6</v>
      </c>
      <c r="N94" s="46"/>
      <c r="O94" s="47">
        <f t="shared" si="20"/>
        <v>1.08</v>
      </c>
      <c r="P94" s="48">
        <f t="shared" si="21"/>
        <v>0</v>
      </c>
    </row>
    <row r="95" spans="1:19" s="7" customFormat="1" ht="15.95" customHeight="1" x14ac:dyDescent="0.2">
      <c r="A95" s="53">
        <v>1114.0119999999999</v>
      </c>
      <c r="B95" s="120" t="s">
        <v>135</v>
      </c>
      <c r="C95" s="146">
        <v>14</v>
      </c>
      <c r="D95" s="44">
        <v>1</v>
      </c>
      <c r="E95" s="41"/>
      <c r="F95" s="41"/>
      <c r="G95" s="41"/>
      <c r="H95" s="41"/>
      <c r="I95" s="45">
        <f t="shared" si="17"/>
        <v>129.6</v>
      </c>
      <c r="J95" s="42">
        <v>120</v>
      </c>
      <c r="K95" s="42">
        <v>10</v>
      </c>
      <c r="L95" s="46">
        <f t="shared" si="18"/>
        <v>0.8</v>
      </c>
      <c r="M95" s="46">
        <f t="shared" si="19"/>
        <v>9.6</v>
      </c>
      <c r="N95" s="46"/>
      <c r="O95" s="47">
        <v>10.8</v>
      </c>
      <c r="P95" s="48">
        <f t="shared" si="21"/>
        <v>0</v>
      </c>
    </row>
    <row r="96" spans="1:19" s="7" customFormat="1" ht="15.95" customHeight="1" x14ac:dyDescent="0.2">
      <c r="A96" s="53"/>
      <c r="B96" s="120" t="s">
        <v>136</v>
      </c>
      <c r="C96" s="147"/>
      <c r="D96" s="44"/>
      <c r="E96" s="41"/>
      <c r="F96" s="41"/>
      <c r="G96" s="41"/>
      <c r="H96" s="41"/>
      <c r="I96" s="45">
        <v>129.6</v>
      </c>
      <c r="J96" s="42"/>
      <c r="K96" s="42"/>
      <c r="L96" s="46"/>
      <c r="M96" s="46"/>
      <c r="N96" s="46"/>
      <c r="O96" s="47">
        <v>10.8</v>
      </c>
      <c r="P96" s="48">
        <f t="shared" si="21"/>
        <v>0</v>
      </c>
    </row>
    <row r="97" spans="1:17" s="7" customFormat="1" ht="15.95" customHeight="1" x14ac:dyDescent="0.2">
      <c r="A97" s="53">
        <v>1114.0120999999999</v>
      </c>
      <c r="B97" s="120" t="s">
        <v>84</v>
      </c>
      <c r="C97" s="43">
        <v>26</v>
      </c>
      <c r="D97" s="44">
        <v>1</v>
      </c>
      <c r="E97" s="41"/>
      <c r="F97" s="41"/>
      <c r="G97" s="41"/>
      <c r="H97" s="41"/>
      <c r="I97" s="45">
        <f t="shared" si="17"/>
        <v>75.599999999999994</v>
      </c>
      <c r="J97" s="42">
        <v>70</v>
      </c>
      <c r="K97" s="42">
        <v>8.5</v>
      </c>
      <c r="L97" s="46">
        <f t="shared" si="18"/>
        <v>0.68</v>
      </c>
      <c r="M97" s="46">
        <f t="shared" si="19"/>
        <v>5.6000000000000005</v>
      </c>
      <c r="N97" s="46"/>
      <c r="O97" s="47">
        <v>9.18</v>
      </c>
      <c r="P97" s="48">
        <f t="shared" si="21"/>
        <v>0</v>
      </c>
    </row>
    <row r="98" spans="1:17" s="7" customFormat="1" ht="18" customHeight="1" x14ac:dyDescent="0.2">
      <c r="A98" s="53"/>
      <c r="B98" s="127" t="s">
        <v>142</v>
      </c>
      <c r="C98" s="43"/>
      <c r="D98" s="44"/>
      <c r="E98" s="41"/>
      <c r="F98" s="41"/>
      <c r="G98" s="41"/>
      <c r="H98" s="41"/>
      <c r="I98" s="45"/>
      <c r="J98" s="42"/>
      <c r="K98" s="42"/>
      <c r="L98" s="46"/>
      <c r="M98" s="46"/>
      <c r="N98" s="46"/>
      <c r="O98" s="47"/>
      <c r="P98" s="48"/>
    </row>
    <row r="99" spans="1:17" s="7" customFormat="1" ht="15.95" customHeight="1" x14ac:dyDescent="0.2">
      <c r="A99" s="53">
        <v>1114.0129999999999</v>
      </c>
      <c r="B99" s="120" t="s">
        <v>85</v>
      </c>
      <c r="C99" s="43">
        <v>7</v>
      </c>
      <c r="D99" s="44">
        <v>1</v>
      </c>
      <c r="E99" s="41"/>
      <c r="F99" s="41"/>
      <c r="G99" s="41"/>
      <c r="H99" s="41"/>
      <c r="I99" s="45">
        <f t="shared" si="17"/>
        <v>378</v>
      </c>
      <c r="J99" s="42">
        <v>350</v>
      </c>
      <c r="K99" s="42">
        <v>10</v>
      </c>
      <c r="L99" s="46">
        <f t="shared" si="18"/>
        <v>0.8</v>
      </c>
      <c r="M99" s="46">
        <f t="shared" si="19"/>
        <v>28</v>
      </c>
      <c r="N99" s="46"/>
      <c r="O99" s="47">
        <v>10.8</v>
      </c>
      <c r="P99" s="48">
        <f t="shared" si="21"/>
        <v>0</v>
      </c>
    </row>
    <row r="100" spans="1:17" x14ac:dyDescent="0.2">
      <c r="A100" s="53">
        <v>1114.0130999999999</v>
      </c>
      <c r="B100" s="120" t="s">
        <v>86</v>
      </c>
      <c r="C100" s="43">
        <v>2</v>
      </c>
      <c r="D100" s="44">
        <v>1</v>
      </c>
      <c r="E100" s="41"/>
      <c r="F100" s="41"/>
      <c r="G100" s="41"/>
      <c r="H100" s="41"/>
      <c r="I100" s="45">
        <f t="shared" si="17"/>
        <v>378</v>
      </c>
      <c r="J100" s="42">
        <v>350</v>
      </c>
      <c r="K100" s="42">
        <v>10</v>
      </c>
      <c r="L100" s="46">
        <f t="shared" si="18"/>
        <v>0.8</v>
      </c>
      <c r="M100" s="46">
        <f t="shared" si="19"/>
        <v>28</v>
      </c>
      <c r="N100" s="46"/>
      <c r="O100" s="47">
        <f>K100+L100</f>
        <v>10.8</v>
      </c>
      <c r="P100" s="48">
        <f t="shared" si="21"/>
        <v>0</v>
      </c>
      <c r="Q100" s="7"/>
    </row>
    <row r="101" spans="1:17" s="7" customFormat="1" ht="15.95" customHeight="1" x14ac:dyDescent="0.2">
      <c r="A101" s="53">
        <v>1114.0132000000001</v>
      </c>
      <c r="B101" s="120" t="s">
        <v>87</v>
      </c>
      <c r="C101" s="43">
        <v>5</v>
      </c>
      <c r="D101" s="44">
        <v>1</v>
      </c>
      <c r="E101" s="41"/>
      <c r="F101" s="41"/>
      <c r="G101" s="41"/>
      <c r="H101" s="41"/>
      <c r="I101" s="45">
        <f t="shared" si="17"/>
        <v>378</v>
      </c>
      <c r="J101" s="42">
        <v>350</v>
      </c>
      <c r="K101" s="42">
        <v>10</v>
      </c>
      <c r="L101" s="46">
        <f t="shared" si="18"/>
        <v>0.8</v>
      </c>
      <c r="M101" s="46">
        <f t="shared" si="19"/>
        <v>28</v>
      </c>
      <c r="N101" s="46"/>
      <c r="O101" s="47">
        <f>K101+L101</f>
        <v>10.8</v>
      </c>
      <c r="P101" s="48">
        <f t="shared" si="21"/>
        <v>0</v>
      </c>
    </row>
    <row r="102" spans="1:17" s="7" customFormat="1" ht="15.95" customHeight="1" x14ac:dyDescent="0.2">
      <c r="A102" s="53">
        <v>1114.0133000000001</v>
      </c>
      <c r="B102" s="120" t="s">
        <v>88</v>
      </c>
      <c r="C102" s="43">
        <v>3</v>
      </c>
      <c r="D102" s="44">
        <v>1</v>
      </c>
      <c r="E102" s="41"/>
      <c r="F102" s="41"/>
      <c r="G102" s="41"/>
      <c r="H102" s="41"/>
      <c r="I102" s="45">
        <f t="shared" si="17"/>
        <v>540</v>
      </c>
      <c r="J102" s="42">
        <v>500</v>
      </c>
      <c r="K102" s="42">
        <v>10</v>
      </c>
      <c r="L102" s="46">
        <f t="shared" si="18"/>
        <v>0.8</v>
      </c>
      <c r="M102" s="46">
        <f t="shared" si="19"/>
        <v>40</v>
      </c>
      <c r="N102" s="46"/>
      <c r="O102" s="47">
        <f>K102+L102</f>
        <v>10.8</v>
      </c>
      <c r="P102" s="48">
        <f t="shared" si="21"/>
        <v>0</v>
      </c>
    </row>
    <row r="103" spans="1:17" s="7" customFormat="1" ht="15.95" customHeight="1" x14ac:dyDescent="0.2">
      <c r="A103" s="53">
        <v>1114.0134</v>
      </c>
      <c r="B103" s="120" t="s">
        <v>89</v>
      </c>
      <c r="C103" s="43">
        <v>2</v>
      </c>
      <c r="D103" s="44">
        <v>1</v>
      </c>
      <c r="E103" s="41"/>
      <c r="F103" s="41"/>
      <c r="G103" s="41"/>
      <c r="H103" s="41"/>
      <c r="I103" s="45">
        <v>584.79999999999995</v>
      </c>
      <c r="J103" s="42"/>
      <c r="K103" s="42"/>
      <c r="L103" s="46"/>
      <c r="M103" s="46"/>
      <c r="N103" s="46"/>
      <c r="O103" s="47">
        <v>19.8</v>
      </c>
      <c r="P103" s="48">
        <f t="shared" si="21"/>
        <v>0</v>
      </c>
    </row>
    <row r="104" spans="1:17" s="7" customFormat="1" ht="15.95" customHeight="1" x14ac:dyDescent="0.2">
      <c r="A104" s="53">
        <v>1114.0135</v>
      </c>
      <c r="B104" s="120" t="s">
        <v>90</v>
      </c>
      <c r="C104" s="43">
        <v>2</v>
      </c>
      <c r="D104" s="44">
        <v>1</v>
      </c>
      <c r="E104" s="41"/>
      <c r="F104" s="41"/>
      <c r="G104" s="41"/>
      <c r="H104" s="41"/>
      <c r="I104" s="45">
        <v>447.55</v>
      </c>
      <c r="J104" s="42"/>
      <c r="K104" s="42"/>
      <c r="L104" s="46"/>
      <c r="M104" s="46"/>
      <c r="N104" s="46"/>
      <c r="O104" s="47">
        <v>14.8</v>
      </c>
      <c r="P104" s="48">
        <f t="shared" si="21"/>
        <v>0</v>
      </c>
    </row>
    <row r="105" spans="1:17" x14ac:dyDescent="0.2">
      <c r="A105" s="53">
        <v>1114.0136</v>
      </c>
      <c r="B105" s="120" t="s">
        <v>91</v>
      </c>
      <c r="C105" s="43">
        <v>1</v>
      </c>
      <c r="D105" s="44">
        <v>1</v>
      </c>
      <c r="E105" s="41"/>
      <c r="F105" s="41"/>
      <c r="G105" s="41"/>
      <c r="H105" s="41"/>
      <c r="I105" s="45">
        <v>356.75</v>
      </c>
      <c r="J105" s="42"/>
      <c r="K105" s="42"/>
      <c r="L105" s="46"/>
      <c r="M105" s="46"/>
      <c r="N105" s="46"/>
      <c r="O105" s="47">
        <v>11.8</v>
      </c>
      <c r="P105" s="48">
        <f t="shared" si="21"/>
        <v>0</v>
      </c>
      <c r="Q105" s="7"/>
    </row>
    <row r="106" spans="1:17" s="7" customFormat="1" ht="15.95" customHeight="1" x14ac:dyDescent="0.2">
      <c r="A106" s="53">
        <v>1114.0139999999999</v>
      </c>
      <c r="B106" s="120" t="s">
        <v>92</v>
      </c>
      <c r="C106" s="43">
        <v>3</v>
      </c>
      <c r="D106" s="44">
        <v>1</v>
      </c>
      <c r="E106" s="41"/>
      <c r="F106" s="41"/>
      <c r="G106" s="41"/>
      <c r="H106" s="41"/>
      <c r="I106" s="45">
        <f t="shared" ref="I106:I122" si="22">J106+M106</f>
        <v>151.19999999999999</v>
      </c>
      <c r="J106" s="42">
        <v>140</v>
      </c>
      <c r="K106" s="42">
        <v>10</v>
      </c>
      <c r="L106" s="46">
        <f t="shared" ref="L106:L122" si="23">ROUND(K106*8%,2)</f>
        <v>0.8</v>
      </c>
      <c r="M106" s="46">
        <f t="shared" ref="M106:M122" si="24">J106*8%</f>
        <v>11.200000000000001</v>
      </c>
      <c r="N106" s="46"/>
      <c r="O106" s="47">
        <f t="shared" ref="O106:O111" si="25">K106+L106</f>
        <v>10.8</v>
      </c>
      <c r="P106" s="48">
        <f t="shared" si="21"/>
        <v>0</v>
      </c>
    </row>
    <row r="107" spans="1:17" s="7" customFormat="1" ht="15.95" customHeight="1" x14ac:dyDescent="0.2">
      <c r="A107" s="53">
        <v>1114.0141000000001</v>
      </c>
      <c r="B107" s="120" t="s">
        <v>93</v>
      </c>
      <c r="C107" s="43">
        <v>3</v>
      </c>
      <c r="D107" s="44">
        <v>1</v>
      </c>
      <c r="E107" s="41"/>
      <c r="F107" s="41"/>
      <c r="G107" s="41"/>
      <c r="H107" s="41"/>
      <c r="I107" s="45">
        <f t="shared" si="22"/>
        <v>151.19999999999999</v>
      </c>
      <c r="J107" s="42">
        <v>140</v>
      </c>
      <c r="K107" s="42">
        <v>10</v>
      </c>
      <c r="L107" s="46">
        <f t="shared" si="23"/>
        <v>0.8</v>
      </c>
      <c r="M107" s="46">
        <f t="shared" si="24"/>
        <v>11.200000000000001</v>
      </c>
      <c r="N107" s="46"/>
      <c r="O107" s="47">
        <f t="shared" si="25"/>
        <v>10.8</v>
      </c>
      <c r="P107" s="48">
        <f t="shared" si="21"/>
        <v>0</v>
      </c>
    </row>
    <row r="108" spans="1:17" s="7" customFormat="1" ht="15.95" customHeight="1" x14ac:dyDescent="0.2">
      <c r="A108" s="53">
        <v>1114.0150000000001</v>
      </c>
      <c r="B108" s="120" t="s">
        <v>94</v>
      </c>
      <c r="C108" s="43">
        <v>1</v>
      </c>
      <c r="D108" s="44">
        <v>1</v>
      </c>
      <c r="E108" s="41"/>
      <c r="F108" s="41"/>
      <c r="G108" s="41"/>
      <c r="H108" s="41"/>
      <c r="I108" s="45">
        <f t="shared" si="22"/>
        <v>1620</v>
      </c>
      <c r="J108" s="42">
        <v>1500</v>
      </c>
      <c r="K108" s="42">
        <v>60</v>
      </c>
      <c r="L108" s="46">
        <f t="shared" si="23"/>
        <v>4.8</v>
      </c>
      <c r="M108" s="46">
        <f t="shared" si="24"/>
        <v>120</v>
      </c>
      <c r="N108" s="46"/>
      <c r="O108" s="47">
        <f t="shared" si="25"/>
        <v>64.8</v>
      </c>
      <c r="P108" s="48">
        <f t="shared" si="21"/>
        <v>0</v>
      </c>
    </row>
    <row r="109" spans="1:17" s="7" customFormat="1" ht="15.95" customHeight="1" x14ac:dyDescent="0.2">
      <c r="A109" s="53">
        <v>1114.0151000000001</v>
      </c>
      <c r="B109" s="120" t="s">
        <v>95</v>
      </c>
      <c r="C109" s="43">
        <v>1</v>
      </c>
      <c r="D109" s="44">
        <v>1</v>
      </c>
      <c r="E109" s="41"/>
      <c r="F109" s="41"/>
      <c r="G109" s="41"/>
      <c r="H109" s="41"/>
      <c r="I109" s="45">
        <f t="shared" si="22"/>
        <v>432</v>
      </c>
      <c r="J109" s="42">
        <v>400</v>
      </c>
      <c r="K109" s="42">
        <v>10</v>
      </c>
      <c r="L109" s="46">
        <f t="shared" si="23"/>
        <v>0.8</v>
      </c>
      <c r="M109" s="46">
        <f t="shared" si="24"/>
        <v>32</v>
      </c>
      <c r="N109" s="46"/>
      <c r="O109" s="47">
        <f t="shared" si="25"/>
        <v>10.8</v>
      </c>
      <c r="P109" s="48">
        <f t="shared" si="21"/>
        <v>0</v>
      </c>
    </row>
    <row r="110" spans="1:17" s="7" customFormat="1" ht="15.95" customHeight="1" x14ac:dyDescent="0.2">
      <c r="A110" s="53">
        <v>1114.0152</v>
      </c>
      <c r="B110" s="120" t="s">
        <v>96</v>
      </c>
      <c r="C110" s="43">
        <v>1</v>
      </c>
      <c r="D110" s="44">
        <v>1</v>
      </c>
      <c r="E110" s="41"/>
      <c r="F110" s="41"/>
      <c r="G110" s="41"/>
      <c r="H110" s="41"/>
      <c r="I110" s="45">
        <f t="shared" si="22"/>
        <v>432</v>
      </c>
      <c r="J110" s="42">
        <v>400</v>
      </c>
      <c r="K110" s="42">
        <v>10</v>
      </c>
      <c r="L110" s="46">
        <f t="shared" si="23"/>
        <v>0.8</v>
      </c>
      <c r="M110" s="46">
        <f t="shared" si="24"/>
        <v>32</v>
      </c>
      <c r="N110" s="46"/>
      <c r="O110" s="47">
        <f t="shared" si="25"/>
        <v>10.8</v>
      </c>
      <c r="P110" s="48">
        <f t="shared" si="21"/>
        <v>0</v>
      </c>
    </row>
    <row r="111" spans="1:17" s="7" customFormat="1" ht="15.95" customHeight="1" x14ac:dyDescent="0.2">
      <c r="A111" s="53">
        <v>1114.0153</v>
      </c>
      <c r="B111" s="120" t="s">
        <v>97</v>
      </c>
      <c r="C111" s="43">
        <v>1</v>
      </c>
      <c r="D111" s="44">
        <v>1</v>
      </c>
      <c r="E111" s="41"/>
      <c r="F111" s="41"/>
      <c r="G111" s="41"/>
      <c r="H111" s="41"/>
      <c r="I111" s="45">
        <f t="shared" si="22"/>
        <v>432</v>
      </c>
      <c r="J111" s="42">
        <v>400</v>
      </c>
      <c r="K111" s="42">
        <v>10</v>
      </c>
      <c r="L111" s="46">
        <f t="shared" si="23"/>
        <v>0.8</v>
      </c>
      <c r="M111" s="46">
        <f t="shared" si="24"/>
        <v>32</v>
      </c>
      <c r="N111" s="46"/>
      <c r="O111" s="47">
        <f t="shared" si="25"/>
        <v>10.8</v>
      </c>
      <c r="P111" s="48">
        <f t="shared" si="21"/>
        <v>0</v>
      </c>
    </row>
    <row r="112" spans="1:17" s="7" customFormat="1" ht="15.95" customHeight="1" x14ac:dyDescent="0.2">
      <c r="A112" s="53">
        <v>1114.0160000000001</v>
      </c>
      <c r="B112" s="120" t="s">
        <v>98</v>
      </c>
      <c r="C112" s="43">
        <v>1</v>
      </c>
      <c r="D112" s="44">
        <v>1</v>
      </c>
      <c r="E112" s="41"/>
      <c r="F112" s="41"/>
      <c r="G112" s="41"/>
      <c r="H112" s="41"/>
      <c r="I112" s="45">
        <f t="shared" si="22"/>
        <v>864</v>
      </c>
      <c r="J112" s="42">
        <v>800</v>
      </c>
      <c r="K112" s="42">
        <v>30</v>
      </c>
      <c r="L112" s="46">
        <f t="shared" si="23"/>
        <v>2.4</v>
      </c>
      <c r="M112" s="46">
        <f t="shared" si="24"/>
        <v>64</v>
      </c>
      <c r="N112" s="46"/>
      <c r="O112" s="47">
        <v>32.4</v>
      </c>
      <c r="P112" s="48">
        <f t="shared" si="21"/>
        <v>0</v>
      </c>
    </row>
    <row r="113" spans="1:16" s="7" customFormat="1" ht="15.95" customHeight="1" x14ac:dyDescent="0.2">
      <c r="A113" s="53">
        <v>1114.0161000000001</v>
      </c>
      <c r="B113" s="120" t="s">
        <v>99</v>
      </c>
      <c r="C113" s="43">
        <v>1</v>
      </c>
      <c r="D113" s="44">
        <v>1</v>
      </c>
      <c r="E113" s="41"/>
      <c r="F113" s="41"/>
      <c r="G113" s="41"/>
      <c r="H113" s="41"/>
      <c r="I113" s="45">
        <f t="shared" si="22"/>
        <v>864</v>
      </c>
      <c r="J113" s="42">
        <v>800</v>
      </c>
      <c r="K113" s="42">
        <v>30</v>
      </c>
      <c r="L113" s="46">
        <f t="shared" si="23"/>
        <v>2.4</v>
      </c>
      <c r="M113" s="46">
        <f t="shared" si="24"/>
        <v>64</v>
      </c>
      <c r="N113" s="46"/>
      <c r="O113" s="47">
        <f>K113+L113</f>
        <v>32.4</v>
      </c>
      <c r="P113" s="48">
        <f t="shared" si="21"/>
        <v>0</v>
      </c>
    </row>
    <row r="114" spans="1:16" s="7" customFormat="1" ht="15.95" customHeight="1" x14ac:dyDescent="0.2">
      <c r="A114" s="53">
        <v>1114.0162</v>
      </c>
      <c r="B114" s="120" t="s">
        <v>100</v>
      </c>
      <c r="C114" s="43">
        <v>2</v>
      </c>
      <c r="D114" s="44">
        <v>1</v>
      </c>
      <c r="E114" s="41"/>
      <c r="F114" s="41"/>
      <c r="G114" s="41"/>
      <c r="H114" s="41"/>
      <c r="I114" s="45">
        <f t="shared" si="22"/>
        <v>864</v>
      </c>
      <c r="J114" s="42">
        <v>800</v>
      </c>
      <c r="K114" s="42">
        <v>30</v>
      </c>
      <c r="L114" s="46">
        <f t="shared" si="23"/>
        <v>2.4</v>
      </c>
      <c r="M114" s="46">
        <f t="shared" si="24"/>
        <v>64</v>
      </c>
      <c r="N114" s="46"/>
      <c r="O114" s="47">
        <f>K114+L114</f>
        <v>32.4</v>
      </c>
      <c r="P114" s="48">
        <f t="shared" si="21"/>
        <v>0</v>
      </c>
    </row>
    <row r="115" spans="1:16" s="7" customFormat="1" ht="15.95" customHeight="1" x14ac:dyDescent="0.2">
      <c r="A115" s="53">
        <v>1114.0163</v>
      </c>
      <c r="B115" s="120" t="s">
        <v>101</v>
      </c>
      <c r="C115" s="43">
        <v>1</v>
      </c>
      <c r="D115" s="44">
        <v>1</v>
      </c>
      <c r="E115" s="41"/>
      <c r="F115" s="41"/>
      <c r="G115" s="41"/>
      <c r="H115" s="41"/>
      <c r="I115" s="45">
        <f t="shared" si="22"/>
        <v>864</v>
      </c>
      <c r="J115" s="42">
        <v>800</v>
      </c>
      <c r="K115" s="42">
        <v>30</v>
      </c>
      <c r="L115" s="46">
        <f t="shared" si="23"/>
        <v>2.4</v>
      </c>
      <c r="M115" s="46">
        <f t="shared" si="24"/>
        <v>64</v>
      </c>
      <c r="N115" s="46"/>
      <c r="O115" s="47">
        <f>K115+L115</f>
        <v>32.4</v>
      </c>
      <c r="P115" s="48">
        <f t="shared" si="21"/>
        <v>0</v>
      </c>
    </row>
    <row r="116" spans="1:16" s="7" customFormat="1" ht="15.95" customHeight="1" x14ac:dyDescent="0.2">
      <c r="A116" s="53">
        <v>1114.0164</v>
      </c>
      <c r="B116" s="120" t="s">
        <v>102</v>
      </c>
      <c r="C116" s="43">
        <v>2</v>
      </c>
      <c r="D116" s="44">
        <v>1</v>
      </c>
      <c r="E116" s="41"/>
      <c r="F116" s="41"/>
      <c r="G116" s="41"/>
      <c r="H116" s="41"/>
      <c r="I116" s="45">
        <f t="shared" si="22"/>
        <v>324</v>
      </c>
      <c r="J116" s="42">
        <v>300</v>
      </c>
      <c r="K116" s="42">
        <v>20</v>
      </c>
      <c r="L116" s="46">
        <f t="shared" si="23"/>
        <v>1.6</v>
      </c>
      <c r="M116" s="46">
        <f t="shared" si="24"/>
        <v>24</v>
      </c>
      <c r="N116" s="46"/>
      <c r="O116" s="47">
        <v>21.6</v>
      </c>
      <c r="P116" s="48">
        <f t="shared" si="21"/>
        <v>0</v>
      </c>
    </row>
    <row r="117" spans="1:16" s="7" customFormat="1" ht="15.95" customHeight="1" x14ac:dyDescent="0.2">
      <c r="A117" s="53">
        <v>1114.0165</v>
      </c>
      <c r="B117" s="120" t="s">
        <v>103</v>
      </c>
      <c r="C117" s="43">
        <v>1</v>
      </c>
      <c r="D117" s="44">
        <v>1</v>
      </c>
      <c r="E117" s="41"/>
      <c r="F117" s="41"/>
      <c r="G117" s="41"/>
      <c r="H117" s="41"/>
      <c r="I117" s="45">
        <f t="shared" si="22"/>
        <v>324</v>
      </c>
      <c r="J117" s="42">
        <v>300</v>
      </c>
      <c r="K117" s="42">
        <v>20</v>
      </c>
      <c r="L117" s="46">
        <f t="shared" si="23"/>
        <v>1.6</v>
      </c>
      <c r="M117" s="46">
        <f t="shared" si="24"/>
        <v>24</v>
      </c>
      <c r="N117" s="46"/>
      <c r="O117" s="47">
        <f>K117+L117</f>
        <v>21.6</v>
      </c>
      <c r="P117" s="48">
        <f t="shared" si="21"/>
        <v>0</v>
      </c>
    </row>
    <row r="118" spans="1:16" s="7" customFormat="1" ht="15.95" customHeight="1" x14ac:dyDescent="0.2">
      <c r="A118" s="53">
        <v>1114.0600999999999</v>
      </c>
      <c r="B118" s="120" t="s">
        <v>104</v>
      </c>
      <c r="C118" s="146">
        <v>45</v>
      </c>
      <c r="D118" s="44">
        <v>1</v>
      </c>
      <c r="E118" s="41"/>
      <c r="F118" s="41"/>
      <c r="G118" s="41"/>
      <c r="H118" s="41"/>
      <c r="I118" s="45">
        <f t="shared" si="22"/>
        <v>64.8</v>
      </c>
      <c r="J118" s="42">
        <v>60</v>
      </c>
      <c r="K118" s="42">
        <v>6</v>
      </c>
      <c r="L118" s="46">
        <f t="shared" si="23"/>
        <v>0.48</v>
      </c>
      <c r="M118" s="46">
        <f t="shared" si="24"/>
        <v>4.8</v>
      </c>
      <c r="N118" s="46"/>
      <c r="O118" s="47">
        <f>K118+L118</f>
        <v>6.48</v>
      </c>
      <c r="P118" s="48">
        <f t="shared" si="21"/>
        <v>0</v>
      </c>
    </row>
    <row r="119" spans="1:16" s="7" customFormat="1" ht="15.95" customHeight="1" x14ac:dyDescent="0.25">
      <c r="A119" s="53">
        <v>1114.06</v>
      </c>
      <c r="B119" s="120" t="s">
        <v>105</v>
      </c>
      <c r="C119" s="147"/>
      <c r="D119" s="44">
        <v>1</v>
      </c>
      <c r="E119" s="129"/>
      <c r="F119" s="150"/>
      <c r="G119" s="152"/>
      <c r="H119" s="41"/>
      <c r="I119" s="45">
        <f t="shared" si="22"/>
        <v>97.2</v>
      </c>
      <c r="J119" s="42">
        <v>90</v>
      </c>
      <c r="K119" s="42">
        <v>9</v>
      </c>
      <c r="L119" s="46">
        <f t="shared" si="23"/>
        <v>0.72</v>
      </c>
      <c r="M119" s="46">
        <f t="shared" si="24"/>
        <v>7.2</v>
      </c>
      <c r="N119" s="46"/>
      <c r="O119" s="47">
        <f>K119+L119</f>
        <v>9.7200000000000006</v>
      </c>
      <c r="P119" s="48">
        <f t="shared" si="21"/>
        <v>0</v>
      </c>
    </row>
    <row r="120" spans="1:16" s="7" customFormat="1" ht="15.95" customHeight="1" x14ac:dyDescent="0.2">
      <c r="A120" s="53">
        <v>1114.0182</v>
      </c>
      <c r="B120" s="120" t="s">
        <v>106</v>
      </c>
      <c r="C120" s="43">
        <v>10</v>
      </c>
      <c r="D120" s="44">
        <v>1</v>
      </c>
      <c r="E120" s="41"/>
      <c r="F120" s="41"/>
      <c r="G120" s="41"/>
      <c r="H120" s="41"/>
      <c r="I120" s="45">
        <f t="shared" si="22"/>
        <v>43.2</v>
      </c>
      <c r="J120" s="42">
        <v>40</v>
      </c>
      <c r="K120" s="42">
        <v>2.5</v>
      </c>
      <c r="L120" s="46">
        <f t="shared" si="23"/>
        <v>0.2</v>
      </c>
      <c r="M120" s="46">
        <f t="shared" si="24"/>
        <v>3.2</v>
      </c>
      <c r="N120" s="46"/>
      <c r="O120" s="47">
        <f>K120+L120</f>
        <v>2.7</v>
      </c>
      <c r="P120" s="48">
        <f t="shared" si="21"/>
        <v>0</v>
      </c>
    </row>
    <row r="121" spans="1:16" s="7" customFormat="1" ht="15.95" customHeight="1" x14ac:dyDescent="0.2">
      <c r="A121" s="53">
        <v>1114.0181</v>
      </c>
      <c r="B121" s="120" t="s">
        <v>107</v>
      </c>
      <c r="C121" s="43">
        <v>3</v>
      </c>
      <c r="D121" s="44">
        <v>1</v>
      </c>
      <c r="E121" s="41"/>
      <c r="F121" s="41"/>
      <c r="G121" s="41"/>
      <c r="H121" s="41"/>
      <c r="I121" s="45">
        <f t="shared" si="22"/>
        <v>324</v>
      </c>
      <c r="J121" s="42">
        <v>300</v>
      </c>
      <c r="K121" s="42">
        <v>25</v>
      </c>
      <c r="L121" s="46">
        <f t="shared" si="23"/>
        <v>2</v>
      </c>
      <c r="M121" s="46">
        <f t="shared" si="24"/>
        <v>24</v>
      </c>
      <c r="N121" s="46"/>
      <c r="O121" s="47">
        <v>27</v>
      </c>
      <c r="P121" s="48">
        <f t="shared" si="21"/>
        <v>0</v>
      </c>
    </row>
    <row r="122" spans="1:16" s="7" customFormat="1" ht="15.95" customHeight="1" x14ac:dyDescent="0.2">
      <c r="A122" s="53">
        <v>1114.0182</v>
      </c>
      <c r="B122" s="120" t="s">
        <v>108</v>
      </c>
      <c r="C122" s="43">
        <v>1</v>
      </c>
      <c r="D122" s="44">
        <v>1</v>
      </c>
      <c r="E122" s="41"/>
      <c r="F122" s="41"/>
      <c r="G122" s="41"/>
      <c r="H122" s="41"/>
      <c r="I122" s="45">
        <f t="shared" si="22"/>
        <v>432</v>
      </c>
      <c r="J122" s="42">
        <v>400</v>
      </c>
      <c r="K122" s="42">
        <v>25</v>
      </c>
      <c r="L122" s="46">
        <f t="shared" si="23"/>
        <v>2</v>
      </c>
      <c r="M122" s="46">
        <f t="shared" si="24"/>
        <v>32</v>
      </c>
      <c r="N122" s="46"/>
      <c r="O122" s="47">
        <f>K122+L122</f>
        <v>27</v>
      </c>
      <c r="P122" s="48">
        <f t="shared" si="21"/>
        <v>0</v>
      </c>
    </row>
    <row r="123" spans="1:16" s="7" customFormat="1" ht="15.95" customHeight="1" x14ac:dyDescent="0.2">
      <c r="A123" s="53">
        <v>1114.0183</v>
      </c>
      <c r="B123" s="120" t="s">
        <v>109</v>
      </c>
      <c r="C123" s="43">
        <v>2</v>
      </c>
      <c r="D123" s="44">
        <v>1</v>
      </c>
      <c r="E123" s="41"/>
      <c r="F123" s="41"/>
      <c r="G123" s="41"/>
      <c r="H123" s="41"/>
      <c r="I123" s="45">
        <v>1364.25</v>
      </c>
      <c r="J123" s="42"/>
      <c r="K123" s="42"/>
      <c r="L123" s="46"/>
      <c r="M123" s="46"/>
      <c r="N123" s="46"/>
      <c r="O123" s="47">
        <v>45</v>
      </c>
      <c r="P123" s="48">
        <f t="shared" ref="P123:P138" si="26">MROUND(E123*O123,0.05)</f>
        <v>0</v>
      </c>
    </row>
    <row r="124" spans="1:16" s="7" customFormat="1" ht="15.95" customHeight="1" x14ac:dyDescent="0.2">
      <c r="A124" s="53">
        <v>1114.02</v>
      </c>
      <c r="B124" s="120" t="s">
        <v>110</v>
      </c>
      <c r="C124" s="43">
        <v>3</v>
      </c>
      <c r="D124" s="44">
        <v>1</v>
      </c>
      <c r="E124" s="41"/>
      <c r="F124" s="41"/>
      <c r="G124" s="41"/>
      <c r="H124" s="41"/>
      <c r="I124" s="45">
        <f>J124+M124</f>
        <v>216</v>
      </c>
      <c r="J124" s="42">
        <v>200</v>
      </c>
      <c r="K124" s="42">
        <v>20</v>
      </c>
      <c r="L124" s="46">
        <f>ROUND(K124*8%,2)</f>
        <v>1.6</v>
      </c>
      <c r="M124" s="46">
        <f>J124*8%</f>
        <v>16</v>
      </c>
      <c r="N124" s="46"/>
      <c r="O124" s="47">
        <f>K124+L124</f>
        <v>21.6</v>
      </c>
      <c r="P124" s="48">
        <f t="shared" si="26"/>
        <v>0</v>
      </c>
    </row>
    <row r="125" spans="1:16" s="7" customFormat="1" ht="15.95" customHeight="1" x14ac:dyDescent="0.2">
      <c r="A125" s="53">
        <v>1114.0201</v>
      </c>
      <c r="B125" s="120" t="s">
        <v>111</v>
      </c>
      <c r="C125" s="43">
        <v>12</v>
      </c>
      <c r="D125" s="44">
        <v>1</v>
      </c>
      <c r="E125" s="41"/>
      <c r="F125" s="41"/>
      <c r="G125" s="41"/>
      <c r="H125" s="41"/>
      <c r="I125" s="45">
        <f>J125+M125</f>
        <v>16.2</v>
      </c>
      <c r="J125" s="42">
        <v>15</v>
      </c>
      <c r="K125" s="42">
        <v>2</v>
      </c>
      <c r="L125" s="46">
        <f>ROUND(K125*8%,2)</f>
        <v>0.16</v>
      </c>
      <c r="M125" s="46">
        <f>J125*8%</f>
        <v>1.2</v>
      </c>
      <c r="N125" s="46"/>
      <c r="O125" s="47">
        <f>K125+L125</f>
        <v>2.16</v>
      </c>
      <c r="P125" s="48">
        <f t="shared" si="26"/>
        <v>0</v>
      </c>
    </row>
    <row r="126" spans="1:16" s="7" customFormat="1" ht="15.95" customHeight="1" x14ac:dyDescent="0.2">
      <c r="A126" s="53">
        <v>1114.0202999999999</v>
      </c>
      <c r="B126" s="120" t="s">
        <v>112</v>
      </c>
      <c r="C126" s="43">
        <v>1</v>
      </c>
      <c r="D126" s="44">
        <v>1</v>
      </c>
      <c r="E126" s="41"/>
      <c r="F126" s="41"/>
      <c r="G126" s="41"/>
      <c r="H126" s="41"/>
      <c r="I126" s="45">
        <f>J126+M126</f>
        <v>259.2</v>
      </c>
      <c r="J126" s="42">
        <v>240</v>
      </c>
      <c r="K126" s="42">
        <v>20</v>
      </c>
      <c r="L126" s="46">
        <f>ROUND(K126*8%,2)</f>
        <v>1.6</v>
      </c>
      <c r="M126" s="46">
        <f>J126*8%</f>
        <v>19.2</v>
      </c>
      <c r="N126" s="46"/>
      <c r="O126" s="47">
        <f>K126+L126</f>
        <v>21.6</v>
      </c>
      <c r="P126" s="48">
        <f t="shared" si="26"/>
        <v>0</v>
      </c>
    </row>
    <row r="127" spans="1:16" s="7" customFormat="1" ht="15.95" customHeight="1" x14ac:dyDescent="0.2">
      <c r="A127" s="53">
        <v>1114.0202999999999</v>
      </c>
      <c r="B127" s="120" t="s">
        <v>113</v>
      </c>
      <c r="C127" s="43">
        <v>1</v>
      </c>
      <c r="D127" s="44">
        <v>1</v>
      </c>
      <c r="E127" s="41"/>
      <c r="F127" s="41"/>
      <c r="G127" s="41"/>
      <c r="H127" s="41"/>
      <c r="I127" s="45">
        <v>259.2</v>
      </c>
      <c r="J127" s="42"/>
      <c r="K127" s="42"/>
      <c r="L127" s="46"/>
      <c r="M127" s="46"/>
      <c r="N127" s="46"/>
      <c r="O127" s="47">
        <v>21.6</v>
      </c>
      <c r="P127" s="48">
        <f t="shared" si="26"/>
        <v>0</v>
      </c>
    </row>
    <row r="128" spans="1:16" s="7" customFormat="1" ht="15.95" customHeight="1" x14ac:dyDescent="0.2">
      <c r="A128" s="53">
        <v>1114.0204000000001</v>
      </c>
      <c r="B128" s="120" t="s">
        <v>114</v>
      </c>
      <c r="C128" s="43">
        <v>108</v>
      </c>
      <c r="D128" s="44">
        <v>1</v>
      </c>
      <c r="E128" s="41"/>
      <c r="F128" s="41"/>
      <c r="G128" s="41"/>
      <c r="H128" s="41"/>
      <c r="I128" s="45">
        <f>J128+M128</f>
        <v>21.6</v>
      </c>
      <c r="J128" s="42">
        <v>20</v>
      </c>
      <c r="K128" s="42">
        <v>0.4</v>
      </c>
      <c r="L128" s="46">
        <f>ROUND(K128*8%,2)</f>
        <v>0.03</v>
      </c>
      <c r="M128" s="46">
        <f>J128*8%</f>
        <v>1.6</v>
      </c>
      <c r="N128" s="46"/>
      <c r="O128" s="47">
        <f>K128+L128</f>
        <v>0.43000000000000005</v>
      </c>
      <c r="P128" s="48">
        <f t="shared" si="26"/>
        <v>0</v>
      </c>
    </row>
    <row r="129" spans="1:20" s="7" customFormat="1" ht="15.95" customHeight="1" x14ac:dyDescent="0.2">
      <c r="A129" s="53">
        <v>1114.03</v>
      </c>
      <c r="B129" s="120" t="s">
        <v>115</v>
      </c>
      <c r="C129" s="43">
        <v>65</v>
      </c>
      <c r="D129" s="44">
        <v>1</v>
      </c>
      <c r="E129" s="41"/>
      <c r="F129" s="150"/>
      <c r="G129" s="151"/>
      <c r="H129" s="151"/>
      <c r="I129" s="152"/>
      <c r="J129" s="42"/>
      <c r="K129" s="42">
        <v>14</v>
      </c>
      <c r="L129" s="46">
        <f>ROUND(K129*8%,2)</f>
        <v>1.1200000000000001</v>
      </c>
      <c r="M129" s="46">
        <f>J129*8%</f>
        <v>0</v>
      </c>
      <c r="N129" s="46"/>
      <c r="O129" s="47">
        <f>K129+L129</f>
        <v>15.120000000000001</v>
      </c>
      <c r="P129" s="48">
        <f t="shared" si="26"/>
        <v>0</v>
      </c>
    </row>
    <row r="130" spans="1:20" s="7" customFormat="1" ht="15.95" customHeight="1" x14ac:dyDescent="0.2">
      <c r="A130" s="53">
        <v>1114.0300999999999</v>
      </c>
      <c r="B130" s="120" t="s">
        <v>116</v>
      </c>
      <c r="C130" s="43"/>
      <c r="D130" s="44">
        <v>1</v>
      </c>
      <c r="E130" s="41"/>
      <c r="F130" s="41"/>
      <c r="G130" s="41"/>
      <c r="H130" s="41"/>
      <c r="I130" s="45">
        <f>J130+M130</f>
        <v>0</v>
      </c>
      <c r="J130" s="42"/>
      <c r="K130" s="42">
        <v>14</v>
      </c>
      <c r="L130" s="46">
        <f>ROUND(K130*8%,2)</f>
        <v>1.1200000000000001</v>
      </c>
      <c r="M130" s="46">
        <f>J130*8%</f>
        <v>0</v>
      </c>
      <c r="N130" s="46"/>
      <c r="O130" s="47">
        <f>K130+L130</f>
        <v>15.120000000000001</v>
      </c>
      <c r="P130" s="48">
        <f t="shared" si="26"/>
        <v>0</v>
      </c>
    </row>
    <row r="131" spans="1:20" s="7" customFormat="1" ht="15.95" customHeight="1" x14ac:dyDescent="0.2">
      <c r="A131" s="53">
        <v>1114.0301999999999</v>
      </c>
      <c r="B131" s="120" t="s">
        <v>117</v>
      </c>
      <c r="C131" s="43">
        <v>65</v>
      </c>
      <c r="D131" s="44">
        <v>1</v>
      </c>
      <c r="E131" s="41"/>
      <c r="F131" s="150"/>
      <c r="G131" s="151"/>
      <c r="H131" s="151"/>
      <c r="I131" s="152"/>
      <c r="J131" s="42"/>
      <c r="K131" s="42"/>
      <c r="L131" s="46"/>
      <c r="M131" s="46"/>
      <c r="N131" s="46"/>
      <c r="O131" s="47">
        <v>7.56</v>
      </c>
      <c r="P131" s="48">
        <f t="shared" si="26"/>
        <v>0</v>
      </c>
    </row>
    <row r="132" spans="1:20" s="7" customFormat="1" ht="15.95" customHeight="1" x14ac:dyDescent="0.2">
      <c r="A132" s="53">
        <v>1114.0302999999999</v>
      </c>
      <c r="B132" s="120" t="s">
        <v>118</v>
      </c>
      <c r="C132" s="43"/>
      <c r="D132" s="44">
        <v>1</v>
      </c>
      <c r="E132" s="41"/>
      <c r="F132" s="41"/>
      <c r="G132" s="41"/>
      <c r="H132" s="41"/>
      <c r="I132" s="45">
        <f>J132+M132</f>
        <v>0</v>
      </c>
      <c r="J132" s="42"/>
      <c r="K132" s="42">
        <v>7</v>
      </c>
      <c r="L132" s="46">
        <f>ROUND(K132*8%,2)</f>
        <v>0.56000000000000005</v>
      </c>
      <c r="M132" s="46">
        <f>J132*8%</f>
        <v>0</v>
      </c>
      <c r="N132" s="46"/>
      <c r="O132" s="47">
        <f>K132+L132</f>
        <v>7.5600000000000005</v>
      </c>
      <c r="P132" s="48">
        <f t="shared" si="26"/>
        <v>0</v>
      </c>
    </row>
    <row r="133" spans="1:20" s="7" customFormat="1" ht="15.95" customHeight="1" x14ac:dyDescent="0.2">
      <c r="A133" s="53">
        <v>1114.075</v>
      </c>
      <c r="B133" s="120" t="s">
        <v>119</v>
      </c>
      <c r="C133" s="43">
        <v>10</v>
      </c>
      <c r="D133" s="44">
        <v>1</v>
      </c>
      <c r="E133" s="41"/>
      <c r="F133" s="41"/>
      <c r="G133" s="41"/>
      <c r="H133" s="41"/>
      <c r="I133" s="45">
        <v>0</v>
      </c>
      <c r="J133" s="42"/>
      <c r="K133" s="42"/>
      <c r="L133" s="46"/>
      <c r="M133" s="46"/>
      <c r="N133" s="46"/>
      <c r="O133" s="47">
        <v>20</v>
      </c>
      <c r="P133" s="48">
        <f t="shared" si="26"/>
        <v>0</v>
      </c>
    </row>
    <row r="134" spans="1:20" s="7" customFormat="1" ht="15.95" customHeight="1" x14ac:dyDescent="0.2">
      <c r="A134" s="53">
        <v>1114.04</v>
      </c>
      <c r="B134" s="120" t="s">
        <v>120</v>
      </c>
      <c r="C134" s="43">
        <v>30</v>
      </c>
      <c r="D134" s="44">
        <v>1</v>
      </c>
      <c r="E134" s="41"/>
      <c r="F134" s="41"/>
      <c r="G134" s="41"/>
      <c r="H134" s="41"/>
      <c r="I134" s="45">
        <f>J134+M134</f>
        <v>43.2</v>
      </c>
      <c r="J134" s="42">
        <v>40</v>
      </c>
      <c r="K134" s="42">
        <v>3.5</v>
      </c>
      <c r="L134" s="46">
        <f>ROUND(K134*8%,2)</f>
        <v>0.28000000000000003</v>
      </c>
      <c r="M134" s="46">
        <f>J134*8%</f>
        <v>3.2</v>
      </c>
      <c r="N134" s="46"/>
      <c r="O134" s="47">
        <f>K134+L134</f>
        <v>3.7800000000000002</v>
      </c>
      <c r="P134" s="48">
        <f t="shared" si="26"/>
        <v>0</v>
      </c>
    </row>
    <row r="135" spans="1:20" s="7" customFormat="1" ht="15.95" customHeight="1" x14ac:dyDescent="0.2">
      <c r="A135" s="53">
        <v>1114.0400999999999</v>
      </c>
      <c r="B135" s="120" t="s">
        <v>121</v>
      </c>
      <c r="C135" s="43">
        <v>41</v>
      </c>
      <c r="D135" s="44">
        <v>1</v>
      </c>
      <c r="E135" s="41"/>
      <c r="F135" s="41"/>
      <c r="G135" s="41"/>
      <c r="H135" s="41"/>
      <c r="I135" s="45">
        <f>J135+M135</f>
        <v>34.56</v>
      </c>
      <c r="J135" s="42">
        <v>32</v>
      </c>
      <c r="K135" s="42">
        <v>3</v>
      </c>
      <c r="L135" s="46">
        <f>ROUND(K135*8%,2)</f>
        <v>0.24</v>
      </c>
      <c r="M135" s="46">
        <f>J135*8%</f>
        <v>2.56</v>
      </c>
      <c r="N135" s="46"/>
      <c r="O135" s="47">
        <f>K135+L135</f>
        <v>3.24</v>
      </c>
      <c r="P135" s="48">
        <f t="shared" si="26"/>
        <v>0</v>
      </c>
    </row>
    <row r="136" spans="1:20" s="7" customFormat="1" ht="15.95" customHeight="1" x14ac:dyDescent="0.2">
      <c r="A136" s="53">
        <v>1114.0401999999999</v>
      </c>
      <c r="B136" s="120" t="s">
        <v>122</v>
      </c>
      <c r="C136" s="43">
        <v>40</v>
      </c>
      <c r="D136" s="44">
        <v>1</v>
      </c>
      <c r="E136" s="41"/>
      <c r="F136" s="41"/>
      <c r="G136" s="41"/>
      <c r="H136" s="41"/>
      <c r="I136" s="45">
        <f>J136+M136</f>
        <v>52.92</v>
      </c>
      <c r="J136" s="42">
        <v>49</v>
      </c>
      <c r="K136" s="42">
        <v>3</v>
      </c>
      <c r="L136" s="46">
        <f>ROUND(K136*8%,2)</f>
        <v>0.24</v>
      </c>
      <c r="M136" s="46">
        <f>J136*8%</f>
        <v>3.92</v>
      </c>
      <c r="N136" s="46"/>
      <c r="O136" s="47">
        <f>K136+L136</f>
        <v>3.24</v>
      </c>
      <c r="P136" s="48">
        <f t="shared" si="26"/>
        <v>0</v>
      </c>
    </row>
    <row r="137" spans="1:20" s="7" customFormat="1" ht="15.95" customHeight="1" x14ac:dyDescent="0.2">
      <c r="A137" s="53">
        <v>1114.05</v>
      </c>
      <c r="B137" s="120" t="s">
        <v>123</v>
      </c>
      <c r="C137" s="43">
        <v>28</v>
      </c>
      <c r="D137" s="44">
        <v>1</v>
      </c>
      <c r="E137" s="41"/>
      <c r="F137" s="41"/>
      <c r="G137" s="41"/>
      <c r="H137" s="41"/>
      <c r="I137" s="45">
        <f>J137+M137</f>
        <v>108</v>
      </c>
      <c r="J137" s="42">
        <v>100</v>
      </c>
      <c r="K137" s="42">
        <v>9</v>
      </c>
      <c r="L137" s="46">
        <f>ROUND(K137*8%,2)</f>
        <v>0.72</v>
      </c>
      <c r="M137" s="46">
        <f>J137*8%</f>
        <v>8</v>
      </c>
      <c r="N137" s="46"/>
      <c r="O137" s="47">
        <f>K137+L137</f>
        <v>9.7200000000000006</v>
      </c>
      <c r="P137" s="48">
        <f t="shared" si="26"/>
        <v>0</v>
      </c>
    </row>
    <row r="138" spans="1:20" ht="15.75" customHeight="1" x14ac:dyDescent="0.2">
      <c r="A138" s="53">
        <v>1114.8</v>
      </c>
      <c r="B138" s="120" t="s">
        <v>124</v>
      </c>
      <c r="C138" s="43"/>
      <c r="D138" s="44"/>
      <c r="E138" s="41"/>
      <c r="F138" s="41"/>
      <c r="G138" s="41"/>
      <c r="H138" s="41"/>
      <c r="I138" s="45"/>
      <c r="J138" s="42"/>
      <c r="K138" s="42"/>
      <c r="L138" s="46"/>
      <c r="M138" s="46"/>
      <c r="N138" s="46"/>
      <c r="O138" s="47"/>
      <c r="P138" s="48">
        <f t="shared" si="26"/>
        <v>0</v>
      </c>
      <c r="Q138" s="7"/>
    </row>
    <row r="139" spans="1:20" ht="5.25" customHeight="1" thickBot="1" x14ac:dyDescent="0.25">
      <c r="A139" s="51"/>
      <c r="B139" s="94"/>
      <c r="C139" s="94"/>
      <c r="D139" s="94"/>
      <c r="E139" s="94"/>
      <c r="F139" s="94"/>
      <c r="G139" s="94"/>
      <c r="H139" s="94"/>
      <c r="I139" s="94"/>
      <c r="J139" s="58"/>
      <c r="K139" s="58"/>
      <c r="L139" s="58"/>
      <c r="M139" s="58"/>
      <c r="N139" s="58"/>
      <c r="O139" s="95"/>
      <c r="P139" s="96"/>
      <c r="Q139" s="7"/>
    </row>
    <row r="140" spans="1:20" ht="15.95" customHeight="1" thickBot="1" x14ac:dyDescent="0.3">
      <c r="A140" s="51"/>
      <c r="B140" s="66" t="s">
        <v>137</v>
      </c>
      <c r="C140" s="67"/>
      <c r="D140" s="68"/>
      <c r="E140" s="68"/>
      <c r="F140" s="68"/>
      <c r="G140" s="68"/>
      <c r="H140" s="68"/>
      <c r="I140" s="68"/>
      <c r="J140" s="69"/>
      <c r="K140" s="69"/>
      <c r="L140" s="69"/>
      <c r="M140" s="69"/>
      <c r="N140" s="69"/>
      <c r="O140" s="70"/>
      <c r="P140" s="71">
        <f>SUM(P87,P89:P138)</f>
        <v>0</v>
      </c>
      <c r="Q140" s="7"/>
    </row>
    <row r="141" spans="1:20" ht="6.75" customHeight="1" x14ac:dyDescent="0.25">
      <c r="A141" s="51"/>
      <c r="B141" s="72"/>
      <c r="C141" s="72"/>
      <c r="D141" s="29"/>
      <c r="E141" s="29"/>
      <c r="F141" s="29"/>
      <c r="G141" s="29"/>
      <c r="H141" s="29"/>
      <c r="I141" s="29"/>
      <c r="J141" s="73"/>
      <c r="K141" s="73"/>
      <c r="L141" s="73"/>
      <c r="M141" s="73"/>
      <c r="N141" s="73"/>
      <c r="O141" s="74"/>
      <c r="P141" s="75"/>
      <c r="Q141" s="7"/>
    </row>
    <row r="142" spans="1:20" ht="4.5" customHeight="1" x14ac:dyDescent="0.25">
      <c r="A142" s="142"/>
      <c r="B142" s="142"/>
      <c r="C142" s="76"/>
      <c r="D142" s="7"/>
      <c r="E142" s="7"/>
      <c r="F142" s="7"/>
      <c r="G142" s="7"/>
      <c r="H142" s="7"/>
      <c r="I142" s="7"/>
      <c r="J142" s="61"/>
      <c r="K142" s="61"/>
      <c r="L142" s="61"/>
      <c r="M142" s="61"/>
      <c r="N142" s="61"/>
      <c r="O142" s="62"/>
      <c r="P142" s="77"/>
      <c r="Q142" s="7"/>
      <c r="R142" s="7"/>
      <c r="S142" s="7"/>
      <c r="T142" s="7"/>
    </row>
    <row r="143" spans="1:20" ht="18.75" x14ac:dyDescent="0.3">
      <c r="A143" s="143" t="s">
        <v>125</v>
      </c>
      <c r="B143" s="143"/>
      <c r="C143" s="143"/>
      <c r="D143" s="143"/>
      <c r="E143" s="143"/>
      <c r="F143" s="143"/>
      <c r="G143" s="143"/>
      <c r="H143" s="143"/>
      <c r="I143" s="143"/>
      <c r="J143" s="143"/>
      <c r="K143" s="143"/>
      <c r="L143" s="143"/>
      <c r="M143" s="143"/>
      <c r="N143" s="143"/>
      <c r="O143" s="143"/>
      <c r="P143" s="143"/>
    </row>
    <row r="144" spans="1:20" ht="18" customHeight="1" x14ac:dyDescent="0.2">
      <c r="A144" s="144" t="s">
        <v>126</v>
      </c>
      <c r="B144" s="144"/>
      <c r="C144" s="144"/>
      <c r="D144" s="144"/>
      <c r="E144" s="144"/>
      <c r="F144" s="144"/>
      <c r="G144" s="144"/>
      <c r="H144" s="144"/>
      <c r="I144" s="144"/>
      <c r="J144" s="144"/>
      <c r="K144" s="144"/>
      <c r="L144" s="144"/>
      <c r="M144" s="144"/>
      <c r="N144" s="144"/>
      <c r="O144" s="144"/>
      <c r="P144" s="144"/>
    </row>
    <row r="145" spans="1:17" ht="4.5" customHeight="1" x14ac:dyDescent="0.2">
      <c r="A145" s="78"/>
      <c r="B145" s="78"/>
      <c r="C145" s="79"/>
      <c r="D145" s="78"/>
      <c r="E145" s="78"/>
      <c r="F145" s="78"/>
      <c r="G145" s="78"/>
      <c r="H145" s="78"/>
      <c r="I145" s="78"/>
      <c r="J145" s="78"/>
      <c r="K145" s="78"/>
      <c r="L145" s="78"/>
      <c r="M145" s="78"/>
      <c r="N145" s="78"/>
      <c r="O145" s="80"/>
      <c r="P145" s="78"/>
    </row>
    <row r="146" spans="1:17" ht="27.75" customHeight="1" x14ac:dyDescent="0.2">
      <c r="A146" s="145" t="s">
        <v>127</v>
      </c>
      <c r="B146" s="145"/>
      <c r="C146" s="145"/>
      <c r="D146" s="145"/>
      <c r="E146" s="145"/>
      <c r="F146" s="145"/>
      <c r="G146" s="145"/>
      <c r="H146" s="145"/>
      <c r="I146" s="145"/>
      <c r="J146" s="145"/>
      <c r="K146" s="145"/>
      <c r="L146" s="145"/>
      <c r="M146" s="145"/>
      <c r="N146" s="145"/>
      <c r="O146" s="145"/>
      <c r="P146" s="145"/>
      <c r="Q146" s="14"/>
    </row>
    <row r="147" spans="1:17" ht="4.7" customHeight="1" x14ac:dyDescent="0.2">
      <c r="A147" s="81"/>
      <c r="B147" s="78"/>
      <c r="C147" s="79"/>
      <c r="D147" s="78"/>
      <c r="E147" s="78"/>
      <c r="F147" s="78"/>
      <c r="G147" s="78"/>
      <c r="H147" s="78"/>
      <c r="I147" s="78"/>
      <c r="J147" s="78"/>
      <c r="K147" s="78"/>
      <c r="L147" s="78"/>
      <c r="M147" s="78"/>
      <c r="N147" s="78"/>
      <c r="O147" s="80"/>
      <c r="P147" s="78"/>
      <c r="Q147" s="14"/>
    </row>
    <row r="148" spans="1:17" ht="4.5" customHeight="1" x14ac:dyDescent="0.2">
      <c r="A148" s="78"/>
      <c r="B148" s="78"/>
      <c r="C148" s="79"/>
      <c r="D148" s="78"/>
      <c r="E148" s="78"/>
      <c r="F148" s="78"/>
      <c r="G148" s="78"/>
      <c r="H148" s="78"/>
      <c r="I148" s="78"/>
      <c r="J148" s="78"/>
      <c r="K148" s="78"/>
      <c r="L148" s="78"/>
      <c r="M148" s="78"/>
      <c r="N148" s="78"/>
      <c r="O148" s="80"/>
      <c r="P148" s="78"/>
    </row>
    <row r="149" spans="1:17" ht="36" customHeight="1" x14ac:dyDescent="0.2">
      <c r="A149" s="139" t="s">
        <v>128</v>
      </c>
      <c r="B149" s="139"/>
      <c r="C149" s="139"/>
      <c r="D149" s="139"/>
      <c r="E149" s="139"/>
      <c r="F149" s="139"/>
      <c r="G149" s="139"/>
      <c r="H149" s="139"/>
      <c r="I149" s="139"/>
      <c r="J149" s="139"/>
      <c r="K149" s="139"/>
      <c r="L149" s="139"/>
      <c r="M149" s="139"/>
      <c r="N149" s="139"/>
      <c r="O149" s="139"/>
      <c r="P149" s="139"/>
    </row>
    <row r="150" spans="1:17" ht="4.7" customHeight="1" x14ac:dyDescent="0.2">
      <c r="A150" s="78"/>
      <c r="B150" s="78"/>
      <c r="C150" s="79"/>
      <c r="D150" s="78"/>
      <c r="E150" s="78"/>
      <c r="F150" s="78"/>
      <c r="G150" s="78"/>
      <c r="H150" s="78"/>
      <c r="I150" s="78"/>
      <c r="J150" s="78"/>
      <c r="K150" s="78"/>
      <c r="L150" s="78"/>
      <c r="M150" s="78"/>
      <c r="N150" s="78"/>
      <c r="O150" s="80"/>
      <c r="P150" s="78"/>
    </row>
    <row r="151" spans="1:17" s="7" customFormat="1" ht="4.7" customHeight="1" x14ac:dyDescent="0.2">
      <c r="A151" s="82"/>
      <c r="B151" s="82"/>
      <c r="C151" s="82"/>
      <c r="D151" s="82"/>
      <c r="E151" s="82"/>
      <c r="F151" s="82"/>
      <c r="G151" s="82"/>
      <c r="H151" s="82"/>
      <c r="I151" s="82"/>
      <c r="J151" s="82"/>
      <c r="K151" s="82"/>
      <c r="L151" s="82"/>
      <c r="M151" s="82"/>
      <c r="N151" s="82"/>
      <c r="O151" s="83"/>
      <c r="P151" s="82"/>
    </row>
    <row r="152" spans="1:17" ht="8.25" customHeight="1" x14ac:dyDescent="0.2">
      <c r="A152" s="84"/>
      <c r="B152" s="84"/>
      <c r="C152" s="84"/>
      <c r="D152" s="84"/>
      <c r="E152" s="84"/>
      <c r="F152" s="84"/>
      <c r="G152" s="84"/>
      <c r="H152" s="84"/>
      <c r="I152" s="84"/>
      <c r="J152" s="84"/>
      <c r="K152" s="84"/>
      <c r="L152" s="84"/>
      <c r="M152" s="84"/>
      <c r="N152" s="84"/>
      <c r="O152" s="85"/>
      <c r="P152" s="84"/>
    </row>
    <row r="153" spans="1:17" ht="15" x14ac:dyDescent="0.25">
      <c r="B153" s="124"/>
      <c r="C153" s="125"/>
      <c r="E153" s="86" t="s">
        <v>129</v>
      </c>
      <c r="F153" s="15"/>
      <c r="G153" s="15"/>
      <c r="H153" s="15"/>
      <c r="I153" s="15"/>
      <c r="J153" s="15"/>
      <c r="K153" s="15"/>
      <c r="L153" s="15"/>
      <c r="M153" s="15"/>
      <c r="N153" s="15"/>
    </row>
    <row r="154" spans="1:17" ht="12" customHeight="1" x14ac:dyDescent="0.25">
      <c r="A154" s="126" t="s">
        <v>140</v>
      </c>
      <c r="B154" s="124"/>
      <c r="C154" s="125"/>
      <c r="E154" s="86" t="s">
        <v>130</v>
      </c>
      <c r="F154" s="15"/>
      <c r="G154" s="15"/>
      <c r="H154" s="15"/>
      <c r="I154" s="15"/>
      <c r="J154" s="15"/>
      <c r="K154" s="15"/>
      <c r="L154" s="15"/>
      <c r="M154" s="15"/>
      <c r="N154" s="15"/>
    </row>
    <row r="155" spans="1:17" ht="12" customHeight="1" x14ac:dyDescent="0.25">
      <c r="A155" s="148" t="s">
        <v>141</v>
      </c>
      <c r="B155" s="149"/>
      <c r="C155" s="149"/>
      <c r="E155" s="15"/>
      <c r="F155" s="15"/>
      <c r="G155" s="15"/>
      <c r="H155" s="15"/>
      <c r="I155" s="15"/>
      <c r="J155" s="15"/>
      <c r="K155" s="15"/>
      <c r="L155" s="15"/>
      <c r="M155" s="15"/>
      <c r="N155" s="15"/>
    </row>
    <row r="156" spans="1:17" ht="15" x14ac:dyDescent="0.25">
      <c r="A156" s="149"/>
      <c r="B156" s="149"/>
      <c r="C156" s="149"/>
      <c r="E156" s="86" t="s">
        <v>131</v>
      </c>
      <c r="F156" s="15"/>
      <c r="G156" s="15"/>
      <c r="H156" s="15"/>
      <c r="I156" s="15"/>
      <c r="J156" s="15" t="s">
        <v>132</v>
      </c>
      <c r="K156" s="15"/>
      <c r="L156" s="15"/>
      <c r="M156" s="15"/>
      <c r="N156" s="15"/>
    </row>
    <row r="157" spans="1:17" ht="1.5" customHeight="1" x14ac:dyDescent="0.2"/>
    <row r="158" spans="1:17" ht="34.5" customHeight="1" x14ac:dyDescent="0.2">
      <c r="A158" s="140" t="s">
        <v>133</v>
      </c>
      <c r="B158" s="140"/>
      <c r="C158" s="140"/>
      <c r="D158" s="140"/>
      <c r="E158" s="140"/>
      <c r="F158" s="140"/>
      <c r="G158" s="140"/>
      <c r="H158" s="140"/>
      <c r="I158" s="140"/>
      <c r="J158" s="140"/>
      <c r="K158" s="140"/>
      <c r="L158" s="140"/>
      <c r="M158" s="140"/>
      <c r="N158" s="140"/>
      <c r="O158" s="140"/>
      <c r="P158" s="140"/>
      <c r="Q158" s="140"/>
    </row>
    <row r="159" spans="1:17" ht="12" customHeight="1" x14ac:dyDescent="0.2">
      <c r="B159" s="30"/>
      <c r="C159" s="49"/>
      <c r="D159" s="30"/>
      <c r="E159" s="30" t="s">
        <v>134</v>
      </c>
      <c r="F159" s="30"/>
      <c r="G159" s="30"/>
      <c r="H159" s="30"/>
      <c r="I159" s="30"/>
      <c r="J159" s="30"/>
      <c r="K159" s="30"/>
      <c r="L159" s="30"/>
      <c r="M159" s="30"/>
      <c r="N159" s="30"/>
      <c r="O159" s="87"/>
      <c r="P159" s="30"/>
      <c r="Q159" s="30"/>
    </row>
    <row r="160" spans="1:17" ht="10.5" customHeight="1" x14ac:dyDescent="0.2"/>
  </sheetData>
  <mergeCells count="19">
    <mergeCell ref="A81:P85"/>
    <mergeCell ref="A6:P6"/>
    <mergeCell ref="N13:P14"/>
    <mergeCell ref="F16:P16"/>
    <mergeCell ref="A27:P27"/>
    <mergeCell ref="F22:P22"/>
    <mergeCell ref="A149:P149"/>
    <mergeCell ref="A158:Q158"/>
    <mergeCell ref="A88:P88"/>
    <mergeCell ref="A142:B142"/>
    <mergeCell ref="A143:P143"/>
    <mergeCell ref="A144:P144"/>
    <mergeCell ref="A146:P146"/>
    <mergeCell ref="C95:C96"/>
    <mergeCell ref="C118:C119"/>
    <mergeCell ref="A155:C156"/>
    <mergeCell ref="F131:I131"/>
    <mergeCell ref="F129:I129"/>
    <mergeCell ref="F119:G119"/>
  </mergeCells>
  <conditionalFormatting sqref="A28:P78 A89:P95 A96:B96 D96:P96 A97:P118 A119:B119 D119:F119 H119:P119 A120:P128 A129:F129 J129:P129 A130:P130 A131:F131 J131:P131 A132:P138">
    <cfRule type="expression" dxfId="0" priority="3">
      <formula>$E28&gt;0</formula>
    </cfRule>
  </conditionalFormatting>
  <pageMargins left="0.59055118110236182" right="0.39370078740157505" top="3.9370078740157521E-2" bottom="3.9370078740157521E-2" header="3.9370078740157521E-2" footer="3.9370078740157521E-2"/>
  <pageSetup paperSize="9" scale="62" fitToHeight="0" orientation="portrait" r:id="rId1"/>
  <rowBreaks count="1" manualBreakCount="1">
    <brk id="81"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143629A561DB54882A7A852DCC393A3" ma:contentTypeVersion="19" ma:contentTypeDescription="Crée un document." ma:contentTypeScope="" ma:versionID="ed481fede4d4df46ff76d979da386c20">
  <xsd:schema xmlns:xsd="http://www.w3.org/2001/XMLSchema" xmlns:xs="http://www.w3.org/2001/XMLSchema" xmlns:p="http://schemas.microsoft.com/office/2006/metadata/properties" xmlns:ns2="03f07a5b-1df9-46cb-8d2d-113ac954b729" xmlns:ns3="f9f8d42d-8dad-44b8-b8f2-e3d45da6d538" targetNamespace="http://schemas.microsoft.com/office/2006/metadata/properties" ma:root="true" ma:fieldsID="26c925be02f95462a3e128cbe863bb08" ns2:_="" ns3:_="">
    <xsd:import namespace="03f07a5b-1df9-46cb-8d2d-113ac954b729"/>
    <xsd:import namespace="f9f8d42d-8dad-44b8-b8f2-e3d45da6d5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f07a5b-1df9-46cb-8d2d-113ac954b729"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6" nillable="true" ma:displayName="Taxonomy Catch All Column" ma:hidden="true" ma:list="{092c31ab-af49-4e40-9d6f-9247f71a81d6}" ma:internalName="TaxCatchAll" ma:showField="CatchAllData" ma:web="03f07a5b-1df9-46cb-8d2d-113ac954b7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9f8d42d-8dad-44b8-b8f2-e3d45da6d5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3225f270-90b3-4a9e-8a95-c9423a1106f9"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État de validation" ma:internalName="_x00c9_tat_x0020_de_x0020_validation">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9f8d42d-8dad-44b8-b8f2-e3d45da6d538" xsi:nil="true"/>
    <_dlc_DocId xmlns="03f07a5b-1df9-46cb-8d2d-113ac954b729">UKND6FA2YK53-899586925-1788465</_dlc_DocId>
    <lcf76f155ced4ddcb4097134ff3c332f xmlns="f9f8d42d-8dad-44b8-b8f2-e3d45da6d538">
      <Terms xmlns="http://schemas.microsoft.com/office/infopath/2007/PartnerControls"/>
    </lcf76f155ced4ddcb4097134ff3c332f>
    <TaxCatchAll xmlns="03f07a5b-1df9-46cb-8d2d-113ac954b729" xsi:nil="true"/>
    <_dlc_DocIdUrl xmlns="03f07a5b-1df9-46cb-8d2d-113ac954b729">
      <Url>https://fondationclof.sharepoint.com/sites/GEDGlobale/_layouts/15/DocIdRedir.aspx?ID=UKND6FA2YK53-899586925-1788465</Url>
      <Description>UKND6FA2YK53-899586925-1788465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374B5D-2567-44C2-8374-CF62098D6EB2}">
  <ds:schemaRefs>
    <ds:schemaRef ds:uri="http://schemas.microsoft.com/sharepoint/events"/>
  </ds:schemaRefs>
</ds:datastoreItem>
</file>

<file path=customXml/itemProps2.xml><?xml version="1.0" encoding="utf-8"?>
<ds:datastoreItem xmlns:ds="http://schemas.openxmlformats.org/officeDocument/2006/customXml" ds:itemID="{BD54E0F7-D413-40F6-8CAA-835FE5BE5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f07a5b-1df9-46cb-8d2d-113ac954b729"/>
    <ds:schemaRef ds:uri="f9f8d42d-8dad-44b8-b8f2-e3d45da6d5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BC1BEE-9D0B-4D29-821B-EB6598891D4D}">
  <ds:schemaRefs>
    <ds:schemaRef ds:uri="http://www.w3.org/XML/1998/namespace"/>
    <ds:schemaRef ds:uri="http://purl.org/dc/terms/"/>
    <ds:schemaRef ds:uri="03f07a5b-1df9-46cb-8d2d-113ac954b729"/>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f9f8d42d-8dad-44b8-b8f2-e3d45da6d538"/>
    <ds:schemaRef ds:uri="http://purl.org/dc/dcmitype/"/>
  </ds:schemaRefs>
</ds:datastoreItem>
</file>

<file path=customXml/itemProps4.xml><?xml version="1.0" encoding="utf-8"?>
<ds:datastoreItem xmlns:ds="http://schemas.openxmlformats.org/officeDocument/2006/customXml" ds:itemID="{FBA8ABED-1386-43D8-8314-CF896693A5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Location_pour_imprimer</vt:lpstr>
      <vt:lpstr>Location_pour_imprimer!Zone_d_impression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Marie-Claire KOLLER</dc:creator>
  <cp:keywords/>
  <dc:description/>
  <cp:lastModifiedBy>Marie-Claire KOLLER</cp:lastModifiedBy>
  <cp:revision/>
  <cp:lastPrinted>2025-01-30T06:50:13Z</cp:lastPrinted>
  <dcterms:created xsi:type="dcterms:W3CDTF">2013-05-27T13:15:58Z</dcterms:created>
  <dcterms:modified xsi:type="dcterms:W3CDTF">2025-01-30T15:57:41Z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0x0101007143629A561DB54882A7A852DCC393A3</vt:lpwstr>
  </property>
  <property fmtid="{D5CDD505-2E9C-101B-9397-08002B2CF9AE}" pid="3" name="Order">
    <vt:r8>8187000</vt:r8>
  </property>
  <property fmtid="{D5CDD505-2E9C-101B-9397-08002B2CF9AE}" pid="4" name="_dlc_DocIdItemGuid">
    <vt:lpwstr>30a1ebb6-2caf-4a35-8907-6651b2ad590f</vt:lpwstr>
  </property>
  <property fmtid="{D5CDD505-2E9C-101B-9397-08002B2CF9AE}" pid="5" name="MediaServiceImageTags">
    <vt:lpwstr/>
  </property>
</Properties>
</file>